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60" windowWidth="15600" windowHeight="9156"/>
  </bookViews>
  <sheets>
    <sheet name="Sheet1 (2)" sheetId="4" r:id="rId1"/>
    <sheet name="Sheet1" sheetId="3" r:id="rId2"/>
  </sheets>
  <definedNames>
    <definedName name="_xlnm._FilterDatabase" localSheetId="1" hidden="1">Sheet1!$A$1:$E$56</definedName>
    <definedName name="_xlnm._FilterDatabase" localSheetId="0" hidden="1">'Sheet1 (2)'!$A$1:$E$62</definedName>
    <definedName name="_xlnm.Print_Titles" localSheetId="1">Sheet1!$2:$3</definedName>
    <definedName name="_xlnm.Print_Titles" localSheetId="0">'Sheet1 (2)'!$2:$3</definedName>
  </definedNames>
  <calcPr calcId="125725"/>
</workbook>
</file>

<file path=xl/calcChain.xml><?xml version="1.0" encoding="utf-8"?>
<calcChain xmlns="http://schemas.openxmlformats.org/spreadsheetml/2006/main">
  <c r="G62" i="4"/>
  <c r="F62"/>
  <c r="F30"/>
  <c r="R61"/>
  <c r="R48"/>
  <c r="R40"/>
  <c r="R30"/>
  <c r="R62" s="1"/>
  <c r="R10"/>
  <c r="R35"/>
  <c r="R58"/>
  <c r="Q61"/>
  <c r="P61"/>
  <c r="O61"/>
  <c r="N61"/>
  <c r="M61"/>
  <c r="L61"/>
  <c r="K61"/>
  <c r="J61"/>
  <c r="I61"/>
  <c r="H61"/>
  <c r="G61"/>
  <c r="F61"/>
  <c r="R60"/>
  <c r="R59"/>
  <c r="R57"/>
  <c r="R56"/>
  <c r="R55"/>
  <c r="R54"/>
  <c r="R53"/>
  <c r="R52"/>
  <c r="Q48"/>
  <c r="P48"/>
  <c r="O48"/>
  <c r="N48"/>
  <c r="M48"/>
  <c r="L48"/>
  <c r="K48"/>
  <c r="J48"/>
  <c r="I48"/>
  <c r="H48"/>
  <c r="G48"/>
  <c r="F48"/>
  <c r="R45"/>
  <c r="R44"/>
  <c r="R43"/>
  <c r="R42"/>
  <c r="Q40"/>
  <c r="P40"/>
  <c r="O40"/>
  <c r="N40"/>
  <c r="M40"/>
  <c r="L40"/>
  <c r="K40"/>
  <c r="J40"/>
  <c r="I40"/>
  <c r="H40"/>
  <c r="G40"/>
  <c r="F40"/>
  <c r="R39"/>
  <c r="R38"/>
  <c r="O35"/>
  <c r="K35"/>
  <c r="R31"/>
  <c r="Q30"/>
  <c r="P30"/>
  <c r="O30"/>
  <c r="N30"/>
  <c r="M30"/>
  <c r="L30"/>
  <c r="K30"/>
  <c r="J30"/>
  <c r="I30"/>
  <c r="H30"/>
  <c r="G30"/>
  <c r="R29"/>
  <c r="R28"/>
  <c r="R27"/>
  <c r="R26"/>
  <c r="R23"/>
  <c r="R22"/>
  <c r="R19"/>
  <c r="R18"/>
  <c r="R16"/>
  <c r="R15"/>
  <c r="R14"/>
  <c r="R12"/>
  <c r="I6"/>
  <c r="H6"/>
  <c r="G6"/>
  <c r="F6"/>
  <c r="R5"/>
  <c r="F55" i="3"/>
  <c r="G55"/>
  <c r="H55"/>
  <c r="I55"/>
  <c r="J55"/>
  <c r="K55"/>
  <c r="L55"/>
  <c r="M55"/>
  <c r="N55"/>
  <c r="O55"/>
  <c r="P55"/>
  <c r="Q55"/>
  <c r="F42"/>
  <c r="G42"/>
  <c r="H42"/>
  <c r="I42"/>
  <c r="J42"/>
  <c r="K42"/>
  <c r="L42"/>
  <c r="M42"/>
  <c r="N42"/>
  <c r="O42"/>
  <c r="P42"/>
  <c r="Q42"/>
  <c r="F34"/>
  <c r="G34"/>
  <c r="H34"/>
  <c r="I34"/>
  <c r="J34"/>
  <c r="R34" s="1"/>
  <c r="K34"/>
  <c r="L34"/>
  <c r="M34"/>
  <c r="N34"/>
  <c r="O34"/>
  <c r="P34"/>
  <c r="Q34"/>
  <c r="K28"/>
  <c r="R28" s="1"/>
  <c r="O28"/>
  <c r="Q28"/>
  <c r="R25"/>
  <c r="R26"/>
  <c r="R27"/>
  <c r="F24"/>
  <c r="G24"/>
  <c r="H24"/>
  <c r="I24"/>
  <c r="J24"/>
  <c r="J43" s="1"/>
  <c r="J56" s="1"/>
  <c r="K24"/>
  <c r="K43" s="1"/>
  <c r="K56" s="1"/>
  <c r="L24"/>
  <c r="L43" s="1"/>
  <c r="L56" s="1"/>
  <c r="M24"/>
  <c r="M43" s="1"/>
  <c r="M56" s="1"/>
  <c r="N24"/>
  <c r="N43" s="1"/>
  <c r="N56" s="1"/>
  <c r="O24"/>
  <c r="O43" s="1"/>
  <c r="O56" s="1"/>
  <c r="P24"/>
  <c r="P43" s="1"/>
  <c r="P56" s="1"/>
  <c r="Q24"/>
  <c r="Q43" s="1"/>
  <c r="Q56" s="1"/>
  <c r="R24"/>
  <c r="F6"/>
  <c r="G6"/>
  <c r="G43" s="1"/>
  <c r="G56" s="1"/>
  <c r="H6"/>
  <c r="H43" s="1"/>
  <c r="H56" s="1"/>
  <c r="I6"/>
  <c r="I43" s="1"/>
  <c r="I56" s="1"/>
  <c r="R54"/>
  <c r="R53"/>
  <c r="R51"/>
  <c r="R50"/>
  <c r="R49"/>
  <c r="R48"/>
  <c r="R47"/>
  <c r="R46"/>
  <c r="R45"/>
  <c r="R44"/>
  <c r="R41"/>
  <c r="R40"/>
  <c r="R39"/>
  <c r="R38"/>
  <c r="R37"/>
  <c r="R36"/>
  <c r="R35"/>
  <c r="R33"/>
  <c r="R32"/>
  <c r="R31"/>
  <c r="R30"/>
  <c r="R29"/>
  <c r="R23"/>
  <c r="R22"/>
  <c r="R21"/>
  <c r="R20"/>
  <c r="R19"/>
  <c r="R18"/>
  <c r="R17"/>
  <c r="R16"/>
  <c r="R15"/>
  <c r="R14"/>
  <c r="R13"/>
  <c r="R12"/>
  <c r="R11"/>
  <c r="R10"/>
  <c r="R9"/>
  <c r="R8"/>
  <c r="R7"/>
  <c r="R5"/>
  <c r="L49" i="4" l="1"/>
  <c r="L62" s="1"/>
  <c r="I49"/>
  <c r="I62" s="1"/>
  <c r="J49"/>
  <c r="J62" s="1"/>
  <c r="M49"/>
  <c r="M62" s="1"/>
  <c r="Q49"/>
  <c r="Q62" s="1"/>
  <c r="N49"/>
  <c r="N62" s="1"/>
  <c r="P49"/>
  <c r="P62" s="1"/>
  <c r="H49"/>
  <c r="H62" s="1"/>
  <c r="F49"/>
  <c r="K49"/>
  <c r="K62" s="1"/>
  <c r="O49"/>
  <c r="O62" s="1"/>
  <c r="G49"/>
  <c r="R6"/>
  <c r="F43" i="3"/>
  <c r="R6"/>
  <c r="R55"/>
  <c r="F56"/>
  <c r="R42"/>
  <c r="R43" s="1"/>
  <c r="R49" i="4" l="1"/>
  <c r="R56" i="3"/>
</calcChain>
</file>

<file path=xl/sharedStrings.xml><?xml version="1.0" encoding="utf-8"?>
<sst xmlns="http://schemas.openxmlformats.org/spreadsheetml/2006/main" count="322" uniqueCount="167">
  <si>
    <t>Yr1</t>
  </si>
  <si>
    <t>Total</t>
  </si>
  <si>
    <t>S.No</t>
  </si>
  <si>
    <t>Component</t>
  </si>
  <si>
    <t>Physical Outlay (No.of units planned)</t>
  </si>
  <si>
    <t>Unit Cost</t>
  </si>
  <si>
    <t>Financial Outlay</t>
  </si>
  <si>
    <t>Remarks</t>
  </si>
  <si>
    <t>Project Cost</t>
  </si>
  <si>
    <t>Project Inception</t>
  </si>
  <si>
    <t>a</t>
  </si>
  <si>
    <t>Project orientation to community</t>
  </si>
  <si>
    <t>Groups/Habitations(150)</t>
  </si>
  <si>
    <t>Subtotal</t>
  </si>
  <si>
    <t>Nos</t>
  </si>
  <si>
    <t>No.s</t>
  </si>
  <si>
    <t>B</t>
  </si>
  <si>
    <t>Sub total</t>
  </si>
  <si>
    <t>Capacity Building</t>
  </si>
  <si>
    <t>Training module development : Print</t>
  </si>
  <si>
    <t>No.of training modules</t>
  </si>
  <si>
    <t xml:space="preserve">Training module development : audio-visual </t>
  </si>
  <si>
    <t>Nos 3000</t>
  </si>
  <si>
    <t>6 days</t>
  </si>
  <si>
    <t>Per Batch(50)</t>
  </si>
  <si>
    <t>2 days</t>
  </si>
  <si>
    <t xml:space="preserve">Food &amp; Nutrition security to CIG/Community leaders </t>
  </si>
  <si>
    <t>1 day</t>
  </si>
  <si>
    <t>Training to local healers on Aurvedic medicine</t>
  </si>
  <si>
    <t>Nos (120)</t>
  </si>
  <si>
    <t>Training to Cluster Federations(CIG leaders)</t>
  </si>
  <si>
    <t>2days</t>
  </si>
  <si>
    <t>3 days</t>
  </si>
  <si>
    <t>Per Batch (50)</t>
  </si>
  <si>
    <t>Training to PRI representatives</t>
  </si>
  <si>
    <t>Exposure to CRPs / para proffessoinals on NTFPs / MAPs</t>
  </si>
  <si>
    <t>No.of mahila kisan</t>
  </si>
  <si>
    <t>Exposure to community on NTFPs/MAPs</t>
  </si>
  <si>
    <t>Per Batch(35)</t>
  </si>
  <si>
    <t>No.of para-professionals (8)</t>
  </si>
  <si>
    <t>Other (Specify)</t>
  </si>
  <si>
    <t>Development of Tribal crop models</t>
  </si>
  <si>
    <t>No. of models(4)</t>
  </si>
  <si>
    <t>C</t>
  </si>
  <si>
    <t>Small equipment for Cluster Federations</t>
  </si>
  <si>
    <t>Lumpsum</t>
  </si>
  <si>
    <t>Units</t>
  </si>
  <si>
    <t>No..6</t>
  </si>
  <si>
    <t>D</t>
  </si>
  <si>
    <t>Knowledge Management</t>
  </si>
  <si>
    <t>E</t>
  </si>
  <si>
    <t>Monitoring &amp; Evaluation</t>
  </si>
  <si>
    <t>Baseline survey</t>
  </si>
  <si>
    <t>Endline survey</t>
  </si>
  <si>
    <t>No. of HH to be covered</t>
  </si>
  <si>
    <t xml:space="preserve">Display boards for public disclosure </t>
  </si>
  <si>
    <t>Social Audit</t>
  </si>
  <si>
    <t>No.of social audits</t>
  </si>
  <si>
    <t>F</t>
  </si>
  <si>
    <t>Administration Expenditure (Maximum 5% of total project cost)</t>
  </si>
  <si>
    <t>Staff salaries</t>
  </si>
  <si>
    <t>District Co-ordinator</t>
  </si>
  <si>
    <t>Months</t>
  </si>
  <si>
    <t>CEO Part Remuneration</t>
  </si>
  <si>
    <t>Travel &amp; conveyance</t>
  </si>
  <si>
    <t>Other Miscelleneous</t>
  </si>
  <si>
    <t>G</t>
  </si>
  <si>
    <t>Unit     Description</t>
  </si>
  <si>
    <t>A</t>
  </si>
  <si>
    <t>Tool kits for annapoorna and NTFP / MAPS</t>
  </si>
  <si>
    <t>Per Batch(38)</t>
  </si>
  <si>
    <t>Training to Farmers on Annapoorna crop model including meels, snacks, accommodation,stationery, travel and resource feese.</t>
  </si>
  <si>
    <t>3days @Rs 60000/- per batch of beneficiaries at project level</t>
  </si>
  <si>
    <t>2 days at cluster level</t>
  </si>
  <si>
    <t>Training to farmers on pre and Post harvesting Management at cluster level</t>
  </si>
  <si>
    <t>Per Batch(30)</t>
  </si>
  <si>
    <t>6days training / batch of 40. Rs 400/- per day excluding external resource person fee</t>
  </si>
  <si>
    <t>Exposure visit of cluster federations/MACS leaders to immersion sites</t>
  </si>
  <si>
    <t>No.of Leaders Per Batch (30)</t>
  </si>
  <si>
    <t>4 days</t>
  </si>
  <si>
    <t>CRPs Honorarium (village Annapoorna crop co-ordinator)</t>
  </si>
  <si>
    <t xml:space="preserve">Service charge to para-professionals </t>
  </si>
  <si>
    <t>Inputs to the mahila kisan Grant for preparation of (Annapoorana crop model)</t>
  </si>
  <si>
    <t>Land Preparation including ploughing,digging,planting bedding puncing 5500 Seeds 2500 Accessories 2800 (Tulf,sprayal,power weeder etc)</t>
  </si>
  <si>
    <t>Publication of manadesam annapoorna monthly magazing including staff cost</t>
  </si>
  <si>
    <t>Documentation on local healers knowledge including staff cost</t>
  </si>
  <si>
    <t>3000 to 4000</t>
  </si>
  <si>
    <t>Regular Programme Monitoring / attend meetings,reviews and exhibitions etc</t>
  </si>
  <si>
    <t>Admin Assistant</t>
  </si>
  <si>
    <t>Office Assistant</t>
  </si>
  <si>
    <t>Office rent</t>
  </si>
  <si>
    <t>Training to CRP's+CC'son Annapoorna crop model preparation (Lodging, boarding, travel)</t>
  </si>
  <si>
    <t>30 CRPs working for  12 months @Rs. 4000 per month</t>
  </si>
  <si>
    <t>Establishment of organic out lets</t>
  </si>
  <si>
    <t>2.4a</t>
  </si>
  <si>
    <t>2.6a</t>
  </si>
  <si>
    <t>2.6b</t>
  </si>
  <si>
    <t>2.6c</t>
  </si>
  <si>
    <t>2.7a</t>
  </si>
  <si>
    <t>2.7b</t>
  </si>
  <si>
    <t>2.9a</t>
  </si>
  <si>
    <t>2.10.</t>
  </si>
  <si>
    <t>4.1a</t>
  </si>
  <si>
    <t>4.1b</t>
  </si>
  <si>
    <t>6.1a</t>
  </si>
  <si>
    <t>6.1b</t>
  </si>
  <si>
    <t>6.1c</t>
  </si>
  <si>
    <t>6.1d</t>
  </si>
  <si>
    <t>6.1e</t>
  </si>
  <si>
    <t>Grand Total (A+B+C+D+E+F)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</si>
  <si>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</si>
  <si>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</si>
  <si>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</si>
  <si>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</si>
  <si>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</si>
  <si>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</si>
  <si>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</si>
  <si>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</si>
  <si>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</si>
  <si>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</si>
  <si>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</si>
  <si>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</t>
  </si>
  <si>
    <t>JATTU -  MKSP  Month wise expenditure plan 2013 - 14</t>
  </si>
  <si>
    <t>Total Amount</t>
  </si>
  <si>
    <t>Documentation of /locally available leafy vegetables and tubers and its nutritional values with NIN support</t>
  </si>
  <si>
    <t>Resource Persons fee, travel and accommodation (Kovel Foundation and other external and internal  resource persons</t>
  </si>
  <si>
    <t>Finance Manager 50%</t>
  </si>
  <si>
    <t>Office needs  Stationary and Communication</t>
  </si>
  <si>
    <t>JATTU -  MKSP  Month wise expenditure plan 2014 - 15</t>
  </si>
  <si>
    <t>Yr2</t>
  </si>
  <si>
    <t>Training to leaders on MACS principles and Management</t>
  </si>
  <si>
    <t>Per Batch(40)</t>
  </si>
  <si>
    <t xml:space="preserve">3days </t>
  </si>
  <si>
    <t>Training on Value addition &amp; processing on AGRO /MAPS to CIG leaders</t>
  </si>
  <si>
    <t>Institution Building</t>
  </si>
  <si>
    <t>2.2a</t>
  </si>
  <si>
    <t>Formation of MACS</t>
  </si>
  <si>
    <t>Nos(1)</t>
  </si>
  <si>
    <t>2.3a</t>
  </si>
  <si>
    <t>Buyers and sellers meeting</t>
  </si>
  <si>
    <t>No.s(4)</t>
  </si>
  <si>
    <t>3.3a</t>
  </si>
  <si>
    <t>3.6a</t>
  </si>
  <si>
    <t>3.6b</t>
  </si>
  <si>
    <t>3.6c</t>
  </si>
  <si>
    <t>3.6d</t>
  </si>
  <si>
    <t>3.7a</t>
  </si>
  <si>
    <t>3.7b</t>
  </si>
  <si>
    <t>3.7c</t>
  </si>
  <si>
    <t>3.7d</t>
  </si>
  <si>
    <t>3.8a</t>
  </si>
  <si>
    <t>3.8b</t>
  </si>
  <si>
    <t xml:space="preserve">Training on Value addition &amp; processing on AGRO /MAPS </t>
  </si>
  <si>
    <t>3.8c</t>
  </si>
  <si>
    <t>Training  on food &amp; Nutrition security</t>
  </si>
  <si>
    <t>3.9a</t>
  </si>
  <si>
    <t>3.10a</t>
  </si>
  <si>
    <t>Revolving  fund to MACS</t>
  </si>
  <si>
    <t>4.4b</t>
  </si>
  <si>
    <t>5.2b</t>
  </si>
  <si>
    <t>6.4a</t>
  </si>
  <si>
    <t>7.1a</t>
  </si>
  <si>
    <t>7.1b</t>
  </si>
  <si>
    <t>7.1c</t>
  </si>
  <si>
    <t>7.1d</t>
  </si>
  <si>
    <t>7.1e</t>
  </si>
  <si>
    <t>s.No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</si>
</sst>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3" borderId="0" xfId="0" applyFill="1" applyAlignment="1">
      <alignment wrapText="1"/>
    </xf>
    <xf numFmtId="0" fontId="0" fillId="3" borderId="1" xfId="0" applyFill="1" applyBorder="1" applyAlignment="1">
      <alignment wrapText="1"/>
    </xf>
    <xf numFmtId="0" fontId="0" fillId="3" borderId="1" xfId="0" applyFont="1" applyFill="1" applyBorder="1" applyAlignment="1">
      <alignment wrapText="1"/>
    </xf>
    <xf numFmtId="0" fontId="1" fillId="3" borderId="0" xfId="0" applyFont="1" applyFill="1" applyAlignment="1">
      <alignment wrapText="1"/>
    </xf>
    <xf numFmtId="0" fontId="0" fillId="2" borderId="1" xfId="0" applyFont="1" applyFill="1" applyBorder="1" applyAlignment="1">
      <alignment wrapText="1"/>
    </xf>
    <xf numFmtId="0" fontId="0" fillId="3" borderId="0" xfId="0" applyFill="1" applyAlignment="1"/>
    <xf numFmtId="0" fontId="3" fillId="3" borderId="1" xfId="0" applyFont="1" applyFill="1" applyBorder="1" applyAlignment="1">
      <alignment wrapText="1"/>
    </xf>
    <xf numFmtId="0" fontId="0" fillId="2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right" wrapText="1"/>
    </xf>
    <xf numFmtId="0" fontId="0" fillId="3" borderId="1" xfId="0" applyFont="1" applyFill="1" applyBorder="1" applyAlignment="1">
      <alignment horizontal="left" wrapText="1"/>
    </xf>
    <xf numFmtId="0" fontId="0" fillId="3" borderId="1" xfId="0" applyFill="1" applyBorder="1" applyAlignment="1">
      <alignment horizontal="right" wrapText="1"/>
    </xf>
    <xf numFmtId="0" fontId="1" fillId="3" borderId="1" xfId="0" applyFont="1" applyFill="1" applyBorder="1" applyAlignment="1">
      <alignment wrapText="1"/>
    </xf>
    <xf numFmtId="0" fontId="1" fillId="3" borderId="0" xfId="0" applyFont="1" applyFill="1" applyAlignment="1"/>
    <xf numFmtId="0" fontId="0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/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3" borderId="1" xfId="0" applyFont="1" applyFill="1" applyBorder="1" applyAlignment="1">
      <alignment wrapText="1"/>
    </xf>
    <xf numFmtId="0" fontId="0" fillId="2" borderId="1" xfId="0" applyFont="1" applyFill="1" applyBorder="1" applyAlignment="1">
      <alignment horizontal="center" vertical="center" wrapText="1"/>
    </xf>
    <xf numFmtId="0" fontId="0" fillId="3" borderId="0" xfId="0" applyFont="1" applyFill="1" applyAlignment="1">
      <alignment wrapText="1"/>
    </xf>
    <xf numFmtId="0" fontId="0" fillId="3" borderId="1" xfId="0" applyFill="1" applyBorder="1" applyAlignment="1">
      <alignment horizontal="left" wrapText="1"/>
    </xf>
    <xf numFmtId="0" fontId="0" fillId="3" borderId="1" xfId="0" applyFill="1" applyBorder="1" applyAlignment="1"/>
    <xf numFmtId="0" fontId="4" fillId="2" borderId="0" xfId="0" applyFont="1" applyFill="1" applyBorder="1" applyAlignment="1">
      <alignment horizont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3"/>
  <sheetViews>
    <sheetView tabSelected="1" zoomScale="110" zoomScaleNormal="110" zoomScaleSheetLayoutView="100" workbookViewId="0">
      <selection sqref="A1:S1"/>
    </sheetView>
  </sheetViews>
  <sheetFormatPr defaultColWidth="9.109375" defaultRowHeight="14.4"/>
  <cols>
    <col min="1" max="1" width="4.88671875" style="1" customWidth="1"/>
    <col min="2" max="2" width="17.88671875" style="1" customWidth="1"/>
    <col min="3" max="3" width="11.88671875" style="1" customWidth="1"/>
    <col min="4" max="5" width="10.33203125" style="1" customWidth="1"/>
    <col min="6" max="6" width="9" style="1" customWidth="1"/>
    <col min="7" max="7" width="8.5546875" style="1" customWidth="1"/>
    <col min="8" max="8" width="8" style="1" customWidth="1"/>
    <col min="9" max="9" width="8.6640625" style="1" customWidth="1"/>
    <col min="10" max="10" width="9.44140625" style="1" customWidth="1"/>
    <col min="11" max="11" width="8.109375" style="1" customWidth="1"/>
    <col min="12" max="12" width="9.109375" style="1" customWidth="1"/>
    <col min="13" max="13" width="9" style="1" customWidth="1"/>
    <col min="14" max="14" width="8.6640625" style="1" customWidth="1"/>
    <col min="15" max="15" width="8.109375" style="1" customWidth="1"/>
    <col min="16" max="16" width="8.5546875" style="1" customWidth="1"/>
    <col min="17" max="17" width="8.109375" style="1" customWidth="1"/>
    <col min="18" max="18" width="9" style="1" customWidth="1"/>
    <col min="19" max="19" width="10.109375" style="1" customWidth="1"/>
    <col min="20" max="23" width="9.109375" style="1"/>
    <col min="24" max="24" width="9.88671875" style="1" customWidth="1"/>
    <col min="25" max="16384" width="9.109375" style="1"/>
  </cols>
  <sheetData>
    <row r="1" spans="1:19" ht="24.75" customHeight="1">
      <c r="A1" s="26" t="s">
        <v>128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s="19" customFormat="1" ht="84.75" customHeight="1">
      <c r="A2" s="16" t="s">
        <v>2</v>
      </c>
      <c r="B2" s="16" t="s">
        <v>3</v>
      </c>
      <c r="C2" s="27" t="s">
        <v>67</v>
      </c>
      <c r="D2" s="17" t="s">
        <v>4</v>
      </c>
      <c r="E2" s="27" t="s">
        <v>5</v>
      </c>
      <c r="F2" s="28" t="s">
        <v>6</v>
      </c>
      <c r="G2" s="29"/>
      <c r="H2" s="29"/>
      <c r="I2" s="29"/>
      <c r="J2" s="29"/>
      <c r="K2" s="29"/>
      <c r="L2" s="29"/>
      <c r="M2" s="29"/>
      <c r="N2" s="29"/>
      <c r="O2" s="29"/>
      <c r="P2" s="29"/>
      <c r="Q2" s="30"/>
      <c r="R2" s="31" t="s">
        <v>123</v>
      </c>
      <c r="S2" s="27" t="s">
        <v>7</v>
      </c>
    </row>
    <row r="3" spans="1:19" s="18" customFormat="1">
      <c r="A3" s="22"/>
      <c r="B3" s="22" t="s">
        <v>8</v>
      </c>
      <c r="C3" s="27"/>
      <c r="D3" s="20" t="s">
        <v>129</v>
      </c>
      <c r="E3" s="27"/>
      <c r="F3" s="20" t="s">
        <v>121</v>
      </c>
      <c r="G3" s="20" t="s">
        <v>110</v>
      </c>
      <c r="H3" s="20" t="s">
        <v>111</v>
      </c>
      <c r="I3" s="20" t="s">
        <v>112</v>
      </c>
      <c r="J3" s="20" t="s">
        <v>113</v>
      </c>
      <c r="K3" s="20" t="s">
        <v>114</v>
      </c>
      <c r="L3" s="20" t="s">
        <v>115</v>
      </c>
      <c r="M3" s="20" t="s">
        <v>116</v>
      </c>
      <c r="N3" s="20" t="s">
        <v>117</v>
      </c>
      <c r="O3" s="20" t="s">
        <v>118</v>
      </c>
      <c r="P3" s="20" t="s">
        <v>119</v>
      </c>
      <c r="Q3" s="20" t="s">
        <v>120</v>
      </c>
      <c r="R3" s="32"/>
      <c r="S3" s="27"/>
    </row>
    <row r="4" spans="1:19">
      <c r="A4" s="5">
        <v>1</v>
      </c>
      <c r="B4" s="5" t="s">
        <v>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</row>
    <row r="5" spans="1:19" ht="29.25" customHeight="1">
      <c r="A5" s="3" t="s">
        <v>10</v>
      </c>
      <c r="B5" s="3" t="s">
        <v>11</v>
      </c>
      <c r="C5" s="3" t="s">
        <v>12</v>
      </c>
      <c r="D5" s="3">
        <v>50</v>
      </c>
      <c r="E5" s="3">
        <v>1000</v>
      </c>
      <c r="F5" s="3">
        <v>12500</v>
      </c>
      <c r="G5" s="3">
        <v>12500</v>
      </c>
      <c r="H5" s="3">
        <v>12500</v>
      </c>
      <c r="I5" s="3">
        <v>12500</v>
      </c>
      <c r="J5" s="3"/>
      <c r="K5" s="3"/>
      <c r="L5" s="3"/>
      <c r="M5" s="3"/>
      <c r="N5" s="3"/>
      <c r="O5" s="3"/>
      <c r="P5" s="3"/>
      <c r="Q5" s="3"/>
      <c r="R5" s="3">
        <f>SUM(F5:Q5)</f>
        <v>50000</v>
      </c>
      <c r="S5" s="3"/>
    </row>
    <row r="6" spans="1:19" s="4" customFormat="1">
      <c r="A6" s="12" t="s">
        <v>68</v>
      </c>
      <c r="B6" s="12" t="s">
        <v>13</v>
      </c>
      <c r="C6" s="12"/>
      <c r="D6" s="12"/>
      <c r="E6" s="12"/>
      <c r="F6" s="12">
        <f>SUM(F5)</f>
        <v>12500</v>
      </c>
      <c r="G6" s="12">
        <f>SUM(G5)</f>
        <v>12500</v>
      </c>
      <c r="H6" s="12">
        <f>SUM(H5)</f>
        <v>12500</v>
      </c>
      <c r="I6" s="12">
        <f>SUM(I5)</f>
        <v>12500</v>
      </c>
      <c r="J6" s="12"/>
      <c r="K6" s="12"/>
      <c r="L6" s="12"/>
      <c r="M6" s="12"/>
      <c r="N6" s="12"/>
      <c r="O6" s="12"/>
      <c r="P6" s="12"/>
      <c r="Q6" s="12"/>
      <c r="R6" s="12">
        <f>SUM(F6:Q6)</f>
        <v>50000</v>
      </c>
      <c r="S6" s="12"/>
    </row>
    <row r="7" spans="1:19" s="4" customFormat="1" ht="18" customHeight="1">
      <c r="A7" s="12">
        <v>2</v>
      </c>
      <c r="B7" s="3" t="s">
        <v>134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3"/>
      <c r="S7" s="12"/>
    </row>
    <row r="8" spans="1:19" s="4" customFormat="1" ht="18" customHeight="1">
      <c r="A8" s="3" t="s">
        <v>135</v>
      </c>
      <c r="B8" s="2" t="s">
        <v>136</v>
      </c>
      <c r="C8" s="2" t="s">
        <v>137</v>
      </c>
      <c r="D8" s="3">
        <v>1</v>
      </c>
      <c r="E8" s="3">
        <v>50000</v>
      </c>
      <c r="F8" s="12"/>
      <c r="H8" s="12"/>
      <c r="I8" s="12"/>
      <c r="J8" s="12"/>
      <c r="K8" s="12"/>
      <c r="L8" s="12"/>
      <c r="M8" s="12"/>
      <c r="N8" s="3">
        <v>50000</v>
      </c>
      <c r="O8" s="12"/>
      <c r="P8" s="12"/>
      <c r="Q8" s="12"/>
      <c r="R8" s="3">
        <v>50000</v>
      </c>
      <c r="S8" s="12"/>
    </row>
    <row r="9" spans="1:19" s="23" customFormat="1" ht="30.75" customHeight="1">
      <c r="A9" s="3" t="s">
        <v>138</v>
      </c>
      <c r="B9" s="3" t="s">
        <v>139</v>
      </c>
      <c r="C9" s="3" t="s">
        <v>140</v>
      </c>
      <c r="D9" s="3">
        <v>2</v>
      </c>
      <c r="E9" s="3">
        <v>25000</v>
      </c>
      <c r="F9" s="3"/>
      <c r="G9" s="3"/>
      <c r="H9" s="3"/>
      <c r="I9" s="3"/>
      <c r="J9" s="3">
        <v>25000</v>
      </c>
      <c r="K9" s="3"/>
      <c r="L9" s="3">
        <v>25000</v>
      </c>
      <c r="M9" s="3"/>
      <c r="N9" s="3"/>
      <c r="O9" s="3"/>
      <c r="P9" s="3"/>
      <c r="Q9" s="3"/>
      <c r="R9" s="3">
        <v>50000</v>
      </c>
      <c r="S9" s="3"/>
    </row>
    <row r="10" spans="1:19" s="23" customFormat="1" ht="24" customHeight="1">
      <c r="A10" s="3"/>
      <c r="B10" s="12" t="s">
        <v>13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12">
        <f>SUM(R8:R9)</f>
        <v>100000</v>
      </c>
      <c r="S10" s="3"/>
    </row>
    <row r="11" spans="1:19">
      <c r="A11" s="3">
        <v>3</v>
      </c>
      <c r="B11" s="3" t="s">
        <v>18</v>
      </c>
      <c r="C11" s="3"/>
      <c r="D11" s="5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48" customHeight="1">
      <c r="A12" s="2">
        <v>3.1</v>
      </c>
      <c r="B12" s="3" t="s">
        <v>19</v>
      </c>
      <c r="C12" s="3" t="s">
        <v>20</v>
      </c>
      <c r="D12" s="3">
        <v>2</v>
      </c>
      <c r="E12" s="3">
        <v>125000</v>
      </c>
      <c r="F12" s="3">
        <v>250000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>
        <f t="shared" ref="R12:R60" si="0">SUM(F12:Q12)</f>
        <v>250000</v>
      </c>
      <c r="S12" s="3"/>
    </row>
    <row r="13" spans="1:19" ht="43.2">
      <c r="A13" s="3">
        <v>3.2</v>
      </c>
      <c r="B13" s="3" t="s">
        <v>21</v>
      </c>
      <c r="C13" s="3" t="s">
        <v>20</v>
      </c>
      <c r="D13" s="3">
        <v>2</v>
      </c>
      <c r="E13" s="3">
        <v>125000</v>
      </c>
      <c r="F13" s="3"/>
      <c r="G13" s="3">
        <v>250000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>
        <v>250000</v>
      </c>
      <c r="S13" s="3"/>
    </row>
    <row r="14" spans="1:19" s="6" customFormat="1" ht="43.2">
      <c r="A14" s="2" t="s">
        <v>141</v>
      </c>
      <c r="B14" s="3" t="s">
        <v>69</v>
      </c>
      <c r="C14" s="3" t="s">
        <v>22</v>
      </c>
      <c r="D14" s="3">
        <v>1000</v>
      </c>
      <c r="E14" s="3">
        <v>500</v>
      </c>
      <c r="F14" s="3"/>
      <c r="G14" s="3"/>
      <c r="H14" s="3">
        <v>125000</v>
      </c>
      <c r="I14" s="3"/>
      <c r="J14" s="3"/>
      <c r="K14" s="3">
        <v>125000</v>
      </c>
      <c r="L14" s="3"/>
      <c r="M14" s="3"/>
      <c r="N14" s="3">
        <v>125000</v>
      </c>
      <c r="O14" s="3"/>
      <c r="P14" s="3"/>
      <c r="Q14" s="3">
        <v>125000</v>
      </c>
      <c r="R14" s="3">
        <f t="shared" si="0"/>
        <v>500000</v>
      </c>
      <c r="S14" s="3"/>
    </row>
    <row r="15" spans="1:19" s="6" customFormat="1" ht="116.25" customHeight="1">
      <c r="A15" s="2" t="s">
        <v>142</v>
      </c>
      <c r="B15" s="3" t="s">
        <v>71</v>
      </c>
      <c r="C15" s="3" t="s">
        <v>24</v>
      </c>
      <c r="D15" s="3">
        <v>20</v>
      </c>
      <c r="E15" s="3">
        <v>60000</v>
      </c>
      <c r="F15" s="3"/>
      <c r="G15" s="3">
        <v>480000</v>
      </c>
      <c r="H15" s="3">
        <v>240000</v>
      </c>
      <c r="I15" s="3"/>
      <c r="J15" s="3"/>
      <c r="K15" s="3">
        <v>480000</v>
      </c>
      <c r="L15" s="3"/>
      <c r="M15" s="3"/>
      <c r="N15" s="3"/>
      <c r="O15" s="3"/>
      <c r="P15" s="3"/>
      <c r="Q15" s="3"/>
      <c r="R15" s="3">
        <f t="shared" si="0"/>
        <v>1200000</v>
      </c>
      <c r="S15" s="3" t="s">
        <v>72</v>
      </c>
    </row>
    <row r="16" spans="1:19" s="6" customFormat="1" ht="80.25" customHeight="1">
      <c r="A16" s="2" t="s">
        <v>143</v>
      </c>
      <c r="B16" s="3" t="s">
        <v>74</v>
      </c>
      <c r="C16" s="3" t="s">
        <v>75</v>
      </c>
      <c r="D16" s="3">
        <v>20</v>
      </c>
      <c r="E16" s="7">
        <v>6000</v>
      </c>
      <c r="F16" s="3"/>
      <c r="G16" s="3"/>
      <c r="H16" s="3"/>
      <c r="I16" s="3"/>
      <c r="J16" s="3"/>
      <c r="K16" s="3">
        <v>40000</v>
      </c>
      <c r="L16" s="3">
        <v>40000</v>
      </c>
      <c r="M16" s="3">
        <v>40000</v>
      </c>
      <c r="N16" s="3"/>
      <c r="O16" s="3"/>
      <c r="P16" s="3"/>
      <c r="Q16" s="3"/>
      <c r="R16" s="3">
        <f t="shared" si="0"/>
        <v>120000</v>
      </c>
      <c r="S16" s="3" t="s">
        <v>73</v>
      </c>
    </row>
    <row r="17" spans="1:19" s="6" customFormat="1" ht="69" customHeight="1">
      <c r="A17" s="2" t="s">
        <v>144</v>
      </c>
      <c r="B17" s="3" t="s">
        <v>26</v>
      </c>
      <c r="C17" s="3" t="s">
        <v>24</v>
      </c>
      <c r="D17" s="3">
        <v>3</v>
      </c>
      <c r="E17" s="7">
        <v>22500</v>
      </c>
      <c r="F17" s="3"/>
      <c r="G17" s="3"/>
      <c r="H17" s="3">
        <v>22500</v>
      </c>
      <c r="I17" s="3"/>
      <c r="J17" s="3"/>
      <c r="K17" s="3">
        <v>22500</v>
      </c>
      <c r="L17" s="3"/>
      <c r="N17" s="3">
        <v>22500</v>
      </c>
      <c r="O17" s="3"/>
      <c r="P17" s="3"/>
      <c r="Q17" s="3"/>
      <c r="R17" s="3">
        <v>67500</v>
      </c>
      <c r="S17" s="3" t="s">
        <v>27</v>
      </c>
    </row>
    <row r="18" spans="1:19" s="6" customFormat="1" ht="129.6">
      <c r="A18" s="2" t="s">
        <v>145</v>
      </c>
      <c r="B18" s="3" t="s">
        <v>28</v>
      </c>
      <c r="C18" s="3" t="s">
        <v>29</v>
      </c>
      <c r="D18" s="3">
        <v>1</v>
      </c>
      <c r="E18" s="7">
        <v>96000</v>
      </c>
      <c r="F18" s="3"/>
      <c r="G18" s="3"/>
      <c r="H18" s="3"/>
      <c r="I18" s="3"/>
      <c r="J18" s="3">
        <v>32000</v>
      </c>
      <c r="K18" s="3">
        <v>32000</v>
      </c>
      <c r="L18" s="3">
        <v>32000</v>
      </c>
      <c r="M18" s="3"/>
      <c r="N18" s="3"/>
      <c r="O18" s="3"/>
      <c r="P18" s="3"/>
      <c r="Q18" s="3"/>
      <c r="R18" s="3">
        <f t="shared" si="0"/>
        <v>96000</v>
      </c>
      <c r="S18" s="3" t="s">
        <v>76</v>
      </c>
    </row>
    <row r="19" spans="1:19" s="6" customFormat="1" ht="49.5" customHeight="1">
      <c r="A19" s="2" t="s">
        <v>146</v>
      </c>
      <c r="B19" s="3" t="s">
        <v>30</v>
      </c>
      <c r="C19" s="3" t="s">
        <v>24</v>
      </c>
      <c r="D19" s="3">
        <v>3</v>
      </c>
      <c r="E19" s="7">
        <v>30000</v>
      </c>
      <c r="F19" s="3"/>
      <c r="G19" s="3"/>
      <c r="H19" s="3"/>
      <c r="I19" s="3">
        <v>30000</v>
      </c>
      <c r="J19" s="3"/>
      <c r="K19" s="3"/>
      <c r="L19" s="3">
        <v>30000</v>
      </c>
      <c r="O19" s="3">
        <v>30000</v>
      </c>
      <c r="P19" s="3"/>
      <c r="Q19" s="3"/>
      <c r="R19" s="3">
        <f t="shared" si="0"/>
        <v>90000</v>
      </c>
      <c r="S19" s="3" t="s">
        <v>31</v>
      </c>
    </row>
    <row r="20" spans="1:19" s="6" customFormat="1" ht="49.5" customHeight="1">
      <c r="A20" s="2" t="s">
        <v>147</v>
      </c>
      <c r="B20" s="2" t="s">
        <v>130</v>
      </c>
      <c r="C20" s="2" t="s">
        <v>131</v>
      </c>
      <c r="D20" s="3">
        <v>1</v>
      </c>
      <c r="E20" s="7">
        <v>36000</v>
      </c>
      <c r="F20" s="3"/>
      <c r="G20" s="3"/>
      <c r="H20" s="3"/>
      <c r="I20" s="3"/>
      <c r="J20" s="3">
        <v>36000</v>
      </c>
      <c r="K20" s="3"/>
      <c r="L20" s="3"/>
      <c r="M20" s="3"/>
      <c r="N20" s="3"/>
      <c r="O20" s="3"/>
      <c r="P20" s="3"/>
      <c r="Q20" s="3"/>
      <c r="R20" s="3">
        <v>36000</v>
      </c>
      <c r="S20" s="2" t="s">
        <v>132</v>
      </c>
    </row>
    <row r="21" spans="1:19" s="6" customFormat="1" ht="80.25" customHeight="1">
      <c r="A21" s="2" t="s">
        <v>148</v>
      </c>
      <c r="B21" s="2" t="s">
        <v>133</v>
      </c>
      <c r="C21" s="2" t="s">
        <v>24</v>
      </c>
      <c r="D21" s="3">
        <v>3</v>
      </c>
      <c r="E21" s="7">
        <v>30000</v>
      </c>
      <c r="F21" s="3"/>
      <c r="G21" s="3"/>
      <c r="H21" s="3"/>
      <c r="I21" s="3">
        <v>30000</v>
      </c>
      <c r="J21" s="3"/>
      <c r="K21" s="3">
        <v>30000</v>
      </c>
      <c r="L21" s="3"/>
      <c r="M21" s="3"/>
      <c r="N21" s="3"/>
      <c r="O21" s="3">
        <v>30000</v>
      </c>
      <c r="P21" s="3"/>
      <c r="Q21" s="3"/>
      <c r="R21" s="3">
        <v>90000</v>
      </c>
      <c r="S21" s="2" t="s">
        <v>31</v>
      </c>
    </row>
    <row r="22" spans="1:19" s="6" customFormat="1" ht="28.8">
      <c r="A22" s="2" t="s">
        <v>149</v>
      </c>
      <c r="B22" s="3" t="s">
        <v>34</v>
      </c>
      <c r="C22" s="3" t="s">
        <v>33</v>
      </c>
      <c r="D22" s="3">
        <v>2</v>
      </c>
      <c r="E22" s="7">
        <v>15000</v>
      </c>
      <c r="F22" s="3"/>
      <c r="G22" s="3"/>
      <c r="H22" s="3"/>
      <c r="I22" s="3"/>
      <c r="J22" s="3"/>
      <c r="K22" s="3"/>
      <c r="L22" s="3">
        <v>30000</v>
      </c>
      <c r="M22" s="3"/>
      <c r="N22" s="3"/>
      <c r="O22" s="3"/>
      <c r="P22" s="3"/>
      <c r="Q22" s="3"/>
      <c r="R22" s="3">
        <f t="shared" si="0"/>
        <v>30000</v>
      </c>
      <c r="S22" s="3" t="s">
        <v>27</v>
      </c>
    </row>
    <row r="23" spans="1:19" ht="48" customHeight="1">
      <c r="A23" s="2" t="s">
        <v>150</v>
      </c>
      <c r="B23" s="3" t="s">
        <v>35</v>
      </c>
      <c r="C23" s="3" t="s">
        <v>70</v>
      </c>
      <c r="D23" s="3">
        <v>1</v>
      </c>
      <c r="E23" s="7">
        <v>38000</v>
      </c>
      <c r="F23" s="3"/>
      <c r="G23" s="3">
        <v>38000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>
        <f t="shared" si="0"/>
        <v>38000</v>
      </c>
      <c r="S23" s="3" t="s">
        <v>32</v>
      </c>
    </row>
    <row r="24" spans="1:19" ht="57.6">
      <c r="A24" s="2" t="s">
        <v>151</v>
      </c>
      <c r="B24" s="2" t="s">
        <v>152</v>
      </c>
      <c r="C24" s="3" t="s">
        <v>70</v>
      </c>
      <c r="D24" s="3">
        <v>1</v>
      </c>
      <c r="E24" s="7">
        <v>22800</v>
      </c>
      <c r="F24" s="3"/>
      <c r="G24" s="3"/>
      <c r="H24" s="3"/>
      <c r="I24" s="3"/>
      <c r="J24" s="3"/>
      <c r="K24" s="3">
        <v>22800</v>
      </c>
      <c r="L24" s="3"/>
      <c r="M24" s="3"/>
      <c r="N24" s="3"/>
      <c r="O24" s="3"/>
      <c r="P24" s="3"/>
      <c r="Q24" s="3"/>
      <c r="R24" s="3">
        <v>22800</v>
      </c>
      <c r="S24" s="2" t="s">
        <v>31</v>
      </c>
    </row>
    <row r="25" spans="1:19" ht="39" customHeight="1">
      <c r="A25" s="2" t="s">
        <v>153</v>
      </c>
      <c r="B25" s="2" t="s">
        <v>154</v>
      </c>
      <c r="C25" s="3" t="s">
        <v>70</v>
      </c>
      <c r="D25" s="3">
        <v>1</v>
      </c>
      <c r="E25" s="7">
        <v>22800</v>
      </c>
      <c r="F25" s="3"/>
      <c r="G25" s="3">
        <v>22800</v>
      </c>
      <c r="H25" s="3"/>
      <c r="J25" s="3"/>
      <c r="K25" s="3"/>
      <c r="L25" s="3"/>
      <c r="M25" s="3"/>
      <c r="N25" s="3"/>
      <c r="O25" s="3"/>
      <c r="P25" s="3"/>
      <c r="Q25" s="3"/>
      <c r="R25" s="3">
        <v>22800</v>
      </c>
      <c r="S25" s="2" t="s">
        <v>31</v>
      </c>
    </row>
    <row r="26" spans="1:19" ht="72">
      <c r="A26" s="3">
        <v>3.9</v>
      </c>
      <c r="B26" s="3" t="s">
        <v>77</v>
      </c>
      <c r="C26" s="3" t="s">
        <v>78</v>
      </c>
      <c r="D26" s="3">
        <v>1</v>
      </c>
      <c r="E26" s="3">
        <v>150000</v>
      </c>
      <c r="F26" s="3"/>
      <c r="G26" s="3"/>
      <c r="H26" s="3"/>
      <c r="I26" s="3"/>
      <c r="J26" s="3"/>
      <c r="K26" s="3"/>
      <c r="L26" s="3"/>
      <c r="M26" s="3">
        <v>150000</v>
      </c>
      <c r="N26" s="3"/>
      <c r="O26" s="3"/>
      <c r="P26" s="3"/>
      <c r="Q26" s="3"/>
      <c r="R26" s="3">
        <f t="shared" si="0"/>
        <v>150000</v>
      </c>
      <c r="S26" s="3" t="s">
        <v>79</v>
      </c>
    </row>
    <row r="27" spans="1:19" ht="43.2">
      <c r="A27" s="2" t="s">
        <v>155</v>
      </c>
      <c r="B27" s="3" t="s">
        <v>37</v>
      </c>
      <c r="C27" s="3" t="s">
        <v>38</v>
      </c>
      <c r="D27" s="3">
        <v>3</v>
      </c>
      <c r="E27" s="7">
        <v>35000</v>
      </c>
      <c r="F27" s="3"/>
      <c r="G27" s="3"/>
      <c r="H27" s="3"/>
      <c r="I27" s="3"/>
      <c r="J27" s="3"/>
      <c r="K27" s="3"/>
      <c r="L27" s="3"/>
      <c r="M27" s="3"/>
      <c r="N27" s="3">
        <v>105000</v>
      </c>
      <c r="O27" s="3"/>
      <c r="P27" s="3"/>
      <c r="Q27" s="3"/>
      <c r="R27" s="3">
        <f t="shared" si="0"/>
        <v>105000</v>
      </c>
      <c r="S27" s="3" t="s">
        <v>25</v>
      </c>
    </row>
    <row r="28" spans="1:19" ht="86.4">
      <c r="A28" s="11" t="s">
        <v>156</v>
      </c>
      <c r="B28" s="3" t="s">
        <v>80</v>
      </c>
      <c r="C28" s="3" t="s">
        <v>62</v>
      </c>
      <c r="D28" s="3">
        <v>360</v>
      </c>
      <c r="E28" s="7">
        <v>4000</v>
      </c>
      <c r="F28" s="3">
        <v>120000</v>
      </c>
      <c r="G28" s="3">
        <v>120000</v>
      </c>
      <c r="H28" s="3">
        <v>120000</v>
      </c>
      <c r="I28" s="3">
        <v>120000</v>
      </c>
      <c r="J28" s="3">
        <v>120000</v>
      </c>
      <c r="K28" s="3">
        <v>120000</v>
      </c>
      <c r="L28" s="3">
        <v>120000</v>
      </c>
      <c r="M28" s="3">
        <v>120000</v>
      </c>
      <c r="N28" s="3">
        <v>120000</v>
      </c>
      <c r="O28" s="3">
        <v>120000</v>
      </c>
      <c r="P28" s="3">
        <v>120000</v>
      </c>
      <c r="Q28" s="3">
        <v>120000</v>
      </c>
      <c r="R28" s="3">
        <f t="shared" si="0"/>
        <v>1440000</v>
      </c>
      <c r="S28" s="2" t="s">
        <v>92</v>
      </c>
    </row>
    <row r="29" spans="1:19" s="4" customFormat="1" ht="43.2">
      <c r="A29" s="9">
        <v>3.11</v>
      </c>
      <c r="B29" s="3" t="s">
        <v>81</v>
      </c>
      <c r="C29" s="3" t="s">
        <v>39</v>
      </c>
      <c r="D29" s="3">
        <v>96</v>
      </c>
      <c r="E29" s="3">
        <v>6000</v>
      </c>
      <c r="F29" s="3">
        <v>48000</v>
      </c>
      <c r="G29" s="3">
        <v>48000</v>
      </c>
      <c r="H29" s="3">
        <v>48000</v>
      </c>
      <c r="I29" s="3">
        <v>48000</v>
      </c>
      <c r="J29" s="3">
        <v>48000</v>
      </c>
      <c r="K29" s="3">
        <v>48000</v>
      </c>
      <c r="L29" s="3">
        <v>48000</v>
      </c>
      <c r="M29" s="3">
        <v>48000</v>
      </c>
      <c r="N29" s="3">
        <v>48000</v>
      </c>
      <c r="O29" s="3">
        <v>48000</v>
      </c>
      <c r="P29" s="3">
        <v>48000</v>
      </c>
      <c r="Q29" s="3">
        <v>48000</v>
      </c>
      <c r="R29" s="3">
        <f t="shared" si="0"/>
        <v>576000</v>
      </c>
      <c r="S29" s="3"/>
    </row>
    <row r="30" spans="1:19" s="4" customFormat="1" ht="23.25" customHeight="1">
      <c r="A30" s="12" t="s">
        <v>16</v>
      </c>
      <c r="B30" s="12" t="s">
        <v>17</v>
      </c>
      <c r="C30" s="12"/>
      <c r="D30" s="12"/>
      <c r="E30" s="12"/>
      <c r="F30" s="12">
        <f>SUM(F12:F29)</f>
        <v>418000</v>
      </c>
      <c r="G30" s="12">
        <f t="shared" ref="G30:Q30" si="1">SUM(G12:G29)</f>
        <v>958800</v>
      </c>
      <c r="H30" s="12">
        <f t="shared" si="1"/>
        <v>555500</v>
      </c>
      <c r="I30" s="12">
        <f t="shared" si="1"/>
        <v>228000</v>
      </c>
      <c r="J30" s="12">
        <f t="shared" si="1"/>
        <v>236000</v>
      </c>
      <c r="K30" s="12">
        <f t="shared" si="1"/>
        <v>920300</v>
      </c>
      <c r="L30" s="12">
        <f t="shared" si="1"/>
        <v>300000</v>
      </c>
      <c r="M30" s="12">
        <f t="shared" si="1"/>
        <v>358000</v>
      </c>
      <c r="N30" s="12">
        <f t="shared" si="1"/>
        <v>420500</v>
      </c>
      <c r="O30" s="12">
        <f t="shared" si="1"/>
        <v>228000</v>
      </c>
      <c r="P30" s="12">
        <f t="shared" si="1"/>
        <v>168000</v>
      </c>
      <c r="Q30" s="12">
        <f t="shared" si="1"/>
        <v>293000</v>
      </c>
      <c r="R30" s="12">
        <f>SUM(R12:R29)</f>
        <v>5084100</v>
      </c>
      <c r="S30" s="12"/>
    </row>
    <row r="31" spans="1:19" s="6" customFormat="1" ht="87.75" customHeight="1">
      <c r="A31" s="3">
        <v>4.0999999999999996</v>
      </c>
      <c r="B31" s="3" t="s">
        <v>82</v>
      </c>
      <c r="C31" s="3" t="s">
        <v>36</v>
      </c>
      <c r="D31" s="3">
        <v>1000</v>
      </c>
      <c r="E31" s="3">
        <v>10800</v>
      </c>
      <c r="F31" s="3"/>
      <c r="G31" s="3"/>
      <c r="H31" s="3">
        <v>5400000</v>
      </c>
      <c r="I31" s="3"/>
      <c r="J31" s="3"/>
      <c r="L31" s="3">
        <v>5400000</v>
      </c>
      <c r="M31" s="3"/>
      <c r="N31" s="3"/>
      <c r="P31" s="3"/>
      <c r="Q31" s="3"/>
      <c r="R31" s="3">
        <f>SUM(H31:Q31)</f>
        <v>10800000</v>
      </c>
      <c r="S31" s="21" t="s">
        <v>83</v>
      </c>
    </row>
    <row r="32" spans="1:19" s="6" customFormat="1" ht="28.5" customHeight="1">
      <c r="A32" s="3">
        <v>4.2</v>
      </c>
      <c r="B32" s="3" t="s">
        <v>44</v>
      </c>
      <c r="C32" s="3" t="s">
        <v>45</v>
      </c>
      <c r="D32" s="3">
        <v>4</v>
      </c>
      <c r="E32" s="7">
        <v>50000</v>
      </c>
      <c r="F32" s="3"/>
      <c r="G32" s="3"/>
      <c r="H32" s="3"/>
      <c r="I32" s="3"/>
      <c r="J32" s="3">
        <v>200000</v>
      </c>
      <c r="K32" s="3"/>
      <c r="L32" s="3"/>
      <c r="M32" s="3"/>
      <c r="N32" s="3"/>
      <c r="O32" s="3"/>
      <c r="P32" s="3"/>
      <c r="Q32" s="25"/>
      <c r="R32" s="3">
        <v>200000</v>
      </c>
      <c r="S32" s="3"/>
    </row>
    <row r="33" spans="1:19" s="6" customFormat="1" ht="28.5" customHeight="1">
      <c r="A33" s="3">
        <v>4.4000000000000004</v>
      </c>
      <c r="B33" s="2" t="s">
        <v>157</v>
      </c>
      <c r="C33" s="2" t="s">
        <v>45</v>
      </c>
      <c r="D33" s="3">
        <v>1</v>
      </c>
      <c r="E33" s="7">
        <v>1000000</v>
      </c>
      <c r="F33" s="3"/>
      <c r="G33" s="3"/>
      <c r="H33" s="3"/>
      <c r="I33" s="3"/>
      <c r="J33" s="3"/>
      <c r="K33" s="3">
        <v>1000000</v>
      </c>
      <c r="L33" s="3"/>
      <c r="M33" s="3"/>
      <c r="N33" s="3"/>
      <c r="O33" s="3"/>
      <c r="P33" s="3"/>
      <c r="Q33" s="25"/>
      <c r="R33" s="3">
        <v>1000000</v>
      </c>
      <c r="S33" s="3"/>
    </row>
    <row r="34" spans="1:19" s="6" customFormat="1" ht="28.5" customHeight="1">
      <c r="A34" s="24" t="s">
        <v>158</v>
      </c>
      <c r="B34" s="2" t="s">
        <v>93</v>
      </c>
      <c r="C34" s="3" t="s">
        <v>47</v>
      </c>
      <c r="D34" s="3">
        <v>3</v>
      </c>
      <c r="E34" s="7">
        <v>100000</v>
      </c>
      <c r="F34" s="3"/>
      <c r="G34" s="3"/>
      <c r="H34" s="3"/>
      <c r="I34" s="3"/>
      <c r="J34" s="3">
        <v>100000</v>
      </c>
      <c r="K34" s="3"/>
      <c r="L34" s="3"/>
      <c r="M34" s="3">
        <v>100000</v>
      </c>
      <c r="N34" s="3"/>
      <c r="O34" s="3">
        <v>100000</v>
      </c>
      <c r="P34" s="25"/>
      <c r="Q34" s="25"/>
      <c r="R34" s="3">
        <v>300000</v>
      </c>
      <c r="S34" s="3"/>
    </row>
    <row r="35" spans="1:19" s="13" customFormat="1">
      <c r="A35" s="12" t="s">
        <v>43</v>
      </c>
      <c r="B35" s="12" t="s">
        <v>17</v>
      </c>
      <c r="C35" s="12"/>
      <c r="D35" s="12"/>
      <c r="E35" s="12"/>
      <c r="F35" s="12"/>
      <c r="G35" s="12"/>
      <c r="H35" s="12"/>
      <c r="I35" s="12"/>
      <c r="J35" s="12"/>
      <c r="K35" s="12">
        <f>SUM(K31:K34)</f>
        <v>1000000</v>
      </c>
      <c r="L35" s="12"/>
      <c r="M35" s="12"/>
      <c r="N35" s="12"/>
      <c r="O35" s="12">
        <f>SUM(O31:O34)</f>
        <v>100000</v>
      </c>
      <c r="P35" s="12"/>
      <c r="Q35" s="12"/>
      <c r="R35" s="12">
        <f>SUM(R31:R34)</f>
        <v>12300000</v>
      </c>
      <c r="S35" s="12"/>
    </row>
    <row r="36" spans="1:19" s="13" customFormat="1" ht="33.75" customHeight="1">
      <c r="A36" s="5">
        <v>5</v>
      </c>
      <c r="B36" s="5" t="s">
        <v>49</v>
      </c>
      <c r="C36" s="15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3"/>
      <c r="S36" s="12"/>
    </row>
    <row r="37" spans="1:19" s="6" customFormat="1" ht="87" customHeight="1">
      <c r="A37" s="3">
        <v>5.2</v>
      </c>
      <c r="B37" s="3" t="s">
        <v>84</v>
      </c>
      <c r="C37" s="3" t="s">
        <v>45</v>
      </c>
      <c r="D37" s="3">
        <v>25200</v>
      </c>
      <c r="E37" s="3">
        <v>16.899999999999999</v>
      </c>
      <c r="F37" s="3">
        <v>35490</v>
      </c>
      <c r="G37" s="3">
        <v>35490</v>
      </c>
      <c r="H37" s="3">
        <v>35490</v>
      </c>
      <c r="I37" s="3">
        <v>35490</v>
      </c>
      <c r="J37" s="3">
        <v>35490</v>
      </c>
      <c r="K37" s="3">
        <v>35490</v>
      </c>
      <c r="L37" s="3">
        <v>35490</v>
      </c>
      <c r="M37" s="3">
        <v>35490</v>
      </c>
      <c r="N37" s="3">
        <v>35490</v>
      </c>
      <c r="O37" s="3">
        <v>35490</v>
      </c>
      <c r="P37" s="3">
        <v>35490</v>
      </c>
      <c r="Q37" s="3">
        <v>35490</v>
      </c>
      <c r="R37" s="3">
        <v>425880</v>
      </c>
      <c r="S37" s="3"/>
    </row>
    <row r="38" spans="1:19" s="6" customFormat="1" ht="71.25" customHeight="1">
      <c r="A38" s="2" t="s">
        <v>159</v>
      </c>
      <c r="B38" s="3" t="s">
        <v>85</v>
      </c>
      <c r="C38" s="3" t="s">
        <v>45</v>
      </c>
      <c r="D38" s="3">
        <v>0.5</v>
      </c>
      <c r="E38" s="7">
        <v>500000</v>
      </c>
      <c r="F38" s="3"/>
      <c r="G38" s="3"/>
      <c r="H38" s="3"/>
      <c r="I38" s="3"/>
      <c r="J38" s="3"/>
      <c r="K38" s="3"/>
      <c r="L38" s="3">
        <v>250000</v>
      </c>
      <c r="M38" s="3"/>
      <c r="N38" s="3"/>
      <c r="O38" s="3"/>
      <c r="P38" s="3"/>
      <c r="Q38" s="3"/>
      <c r="R38" s="3">
        <f t="shared" si="0"/>
        <v>250000</v>
      </c>
      <c r="S38" s="3"/>
    </row>
    <row r="39" spans="1:19" s="6" customFormat="1" ht="108.75" customHeight="1">
      <c r="A39" s="3">
        <v>5.3</v>
      </c>
      <c r="B39" s="2" t="s">
        <v>125</v>
      </c>
      <c r="C39" s="3" t="s">
        <v>46</v>
      </c>
      <c r="D39" s="3">
        <v>70</v>
      </c>
      <c r="E39" s="7">
        <v>4000</v>
      </c>
      <c r="F39" s="3"/>
      <c r="G39" s="3"/>
      <c r="H39" s="3"/>
      <c r="I39" s="3"/>
      <c r="J39" s="3"/>
      <c r="K39" s="3">
        <v>140000</v>
      </c>
      <c r="L39" s="3"/>
      <c r="M39" s="3"/>
      <c r="N39" s="3"/>
      <c r="O39" s="3">
        <v>140000</v>
      </c>
      <c r="P39" s="3"/>
      <c r="Q39" s="3"/>
      <c r="R39" s="3">
        <f t="shared" si="0"/>
        <v>280000</v>
      </c>
      <c r="S39" s="3"/>
    </row>
    <row r="40" spans="1:19" s="13" customFormat="1">
      <c r="A40" s="12" t="s">
        <v>48</v>
      </c>
      <c r="B40" s="12" t="s">
        <v>13</v>
      </c>
      <c r="C40" s="12"/>
      <c r="D40" s="12"/>
      <c r="E40" s="12"/>
      <c r="F40" s="12">
        <f t="shared" ref="F40:Q40" si="2">SUM(F36:F39)</f>
        <v>35490</v>
      </c>
      <c r="G40" s="12">
        <f t="shared" si="2"/>
        <v>35490</v>
      </c>
      <c r="H40" s="12">
        <f t="shared" si="2"/>
        <v>35490</v>
      </c>
      <c r="I40" s="12">
        <f t="shared" si="2"/>
        <v>35490</v>
      </c>
      <c r="J40" s="12">
        <f t="shared" si="2"/>
        <v>35490</v>
      </c>
      <c r="K40" s="12">
        <f t="shared" si="2"/>
        <v>175490</v>
      </c>
      <c r="L40" s="12">
        <f t="shared" si="2"/>
        <v>285490</v>
      </c>
      <c r="M40" s="12">
        <f t="shared" si="2"/>
        <v>35490</v>
      </c>
      <c r="N40" s="12">
        <f t="shared" si="2"/>
        <v>35490</v>
      </c>
      <c r="O40" s="12">
        <f t="shared" si="2"/>
        <v>175490</v>
      </c>
      <c r="P40" s="12">
        <f t="shared" si="2"/>
        <v>35490</v>
      </c>
      <c r="Q40" s="12">
        <f t="shared" si="2"/>
        <v>35490</v>
      </c>
      <c r="R40" s="12">
        <f>SUM(R37:R39)</f>
        <v>955880</v>
      </c>
      <c r="S40" s="12"/>
    </row>
    <row r="41" spans="1:19" s="6" customFormat="1" ht="28.8">
      <c r="A41" s="5">
        <v>6</v>
      </c>
      <c r="B41" s="5" t="s">
        <v>51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3"/>
      <c r="S41" s="5"/>
    </row>
    <row r="42" spans="1:19" s="6" customFormat="1">
      <c r="A42" s="3">
        <v>6.1</v>
      </c>
      <c r="B42" s="3" t="s">
        <v>52</v>
      </c>
      <c r="C42" s="3" t="s">
        <v>14</v>
      </c>
      <c r="D42" s="3">
        <v>1000</v>
      </c>
      <c r="E42" s="3">
        <v>40</v>
      </c>
      <c r="F42" s="3">
        <v>20000</v>
      </c>
      <c r="G42" s="3">
        <v>20000</v>
      </c>
      <c r="H42" s="3"/>
      <c r="I42" s="3"/>
      <c r="J42" s="3"/>
      <c r="K42" s="3"/>
      <c r="L42" s="3"/>
      <c r="M42" s="3"/>
      <c r="N42" s="3"/>
      <c r="O42" s="3"/>
      <c r="P42" s="3"/>
      <c r="Q42" s="3"/>
      <c r="R42" s="3">
        <f t="shared" si="0"/>
        <v>40000</v>
      </c>
      <c r="S42" s="3"/>
    </row>
    <row r="43" spans="1:19" s="6" customFormat="1" ht="28.8">
      <c r="A43" s="3">
        <v>6.2</v>
      </c>
      <c r="B43" s="3" t="s">
        <v>53</v>
      </c>
      <c r="C43" s="3" t="s">
        <v>54</v>
      </c>
      <c r="D43" s="3">
        <v>1000</v>
      </c>
      <c r="E43" s="3">
        <v>40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>
        <v>40000</v>
      </c>
      <c r="R43" s="3">
        <f t="shared" si="0"/>
        <v>40000</v>
      </c>
      <c r="S43" s="3"/>
    </row>
    <row r="44" spans="1:19" s="6" customFormat="1" ht="28.8">
      <c r="A44" s="2" t="s">
        <v>160</v>
      </c>
      <c r="B44" s="3" t="s">
        <v>55</v>
      </c>
      <c r="C44" s="3" t="s">
        <v>15</v>
      </c>
      <c r="D44" s="3">
        <v>50</v>
      </c>
      <c r="E44" s="3">
        <v>1600</v>
      </c>
      <c r="F44" s="3"/>
      <c r="G44" s="3"/>
      <c r="H44" s="3"/>
      <c r="I44" s="3"/>
      <c r="J44" s="3"/>
      <c r="K44" s="3"/>
      <c r="L44" s="3">
        <v>40000</v>
      </c>
      <c r="M44" s="3"/>
      <c r="N44" s="3">
        <v>40000</v>
      </c>
      <c r="O44" s="3"/>
      <c r="P44" s="3"/>
      <c r="Q44" s="3"/>
      <c r="R44" s="3">
        <f t="shared" si="0"/>
        <v>80000</v>
      </c>
      <c r="S44" s="3"/>
    </row>
    <row r="45" spans="1:19" s="6" customFormat="1" ht="28.8">
      <c r="A45" s="3">
        <v>6.5</v>
      </c>
      <c r="B45" s="3" t="s">
        <v>56</v>
      </c>
      <c r="C45" s="3" t="s">
        <v>57</v>
      </c>
      <c r="D45" s="3">
        <v>1</v>
      </c>
      <c r="E45" s="3">
        <v>25000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>
        <v>25000</v>
      </c>
      <c r="R45" s="3">
        <f t="shared" si="0"/>
        <v>25000</v>
      </c>
      <c r="S45" s="3"/>
    </row>
    <row r="46" spans="1:19" s="6" customFormat="1">
      <c r="A46" s="3">
        <v>6.6</v>
      </c>
      <c r="B46" s="3" t="s">
        <v>40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s="6" customFormat="1" ht="75.75" customHeight="1">
      <c r="A47" s="2" t="s">
        <v>166</v>
      </c>
      <c r="B47" s="3" t="s">
        <v>87</v>
      </c>
      <c r="C47" s="3" t="s">
        <v>45</v>
      </c>
      <c r="D47" s="3">
        <v>1</v>
      </c>
      <c r="E47" s="3">
        <v>200000</v>
      </c>
      <c r="F47" s="3">
        <v>20000</v>
      </c>
      <c r="G47" s="3">
        <v>20000</v>
      </c>
      <c r="H47" s="3">
        <v>20000</v>
      </c>
      <c r="I47" s="3">
        <v>20000</v>
      </c>
      <c r="J47" s="3">
        <v>20000</v>
      </c>
      <c r="K47" s="3">
        <v>20000</v>
      </c>
      <c r="L47" s="3">
        <v>20000</v>
      </c>
      <c r="M47" s="3">
        <v>20000</v>
      </c>
      <c r="N47" s="3">
        <v>20000</v>
      </c>
      <c r="O47" s="3">
        <v>20000</v>
      </c>
      <c r="P47" s="3"/>
      <c r="Q47" s="3"/>
      <c r="R47" s="3">
        <v>200000</v>
      </c>
      <c r="S47" s="3"/>
    </row>
    <row r="48" spans="1:19" s="4" customFormat="1">
      <c r="A48" s="12" t="s">
        <v>50</v>
      </c>
      <c r="B48" s="12" t="s">
        <v>17</v>
      </c>
      <c r="C48" s="12"/>
      <c r="D48" s="12"/>
      <c r="E48" s="12"/>
      <c r="F48" s="12">
        <f t="shared" ref="F48:Q48" si="3">SUM(F41:F47)</f>
        <v>40000</v>
      </c>
      <c r="G48" s="12">
        <f t="shared" si="3"/>
        <v>40000</v>
      </c>
      <c r="H48" s="12">
        <f t="shared" si="3"/>
        <v>20000</v>
      </c>
      <c r="I48" s="12">
        <f t="shared" si="3"/>
        <v>20000</v>
      </c>
      <c r="J48" s="12">
        <f t="shared" si="3"/>
        <v>20000</v>
      </c>
      <c r="K48" s="12">
        <f t="shared" si="3"/>
        <v>20000</v>
      </c>
      <c r="L48" s="12">
        <f t="shared" si="3"/>
        <v>60000</v>
      </c>
      <c r="M48" s="12">
        <f t="shared" si="3"/>
        <v>20000</v>
      </c>
      <c r="N48" s="12">
        <f t="shared" si="3"/>
        <v>60000</v>
      </c>
      <c r="O48" s="12">
        <f t="shared" si="3"/>
        <v>20000</v>
      </c>
      <c r="P48" s="12">
        <f t="shared" si="3"/>
        <v>0</v>
      </c>
      <c r="Q48" s="12">
        <f t="shared" si="3"/>
        <v>65000</v>
      </c>
      <c r="R48" s="3">
        <f>SUM(R41:R47)</f>
        <v>385000</v>
      </c>
      <c r="S48" s="12"/>
    </row>
    <row r="49" spans="1:19" s="4" customFormat="1">
      <c r="A49" s="12"/>
      <c r="B49" s="12" t="s">
        <v>1</v>
      </c>
      <c r="C49" s="12"/>
      <c r="D49" s="12"/>
      <c r="E49" s="12"/>
      <c r="F49" s="12">
        <f t="shared" ref="F49:R49" si="4">(F6+F30+F35+F40+F48)</f>
        <v>505990</v>
      </c>
      <c r="G49" s="12">
        <f t="shared" si="4"/>
        <v>1046790</v>
      </c>
      <c r="H49" s="12">
        <f t="shared" si="4"/>
        <v>623490</v>
      </c>
      <c r="I49" s="12">
        <f t="shared" si="4"/>
        <v>295990</v>
      </c>
      <c r="J49" s="12">
        <f t="shared" si="4"/>
        <v>291490</v>
      </c>
      <c r="K49" s="12">
        <f t="shared" si="4"/>
        <v>2115790</v>
      </c>
      <c r="L49" s="12">
        <f t="shared" si="4"/>
        <v>645490</v>
      </c>
      <c r="M49" s="12">
        <f t="shared" si="4"/>
        <v>413490</v>
      </c>
      <c r="N49" s="12">
        <f t="shared" si="4"/>
        <v>515990</v>
      </c>
      <c r="O49" s="12">
        <f t="shared" si="4"/>
        <v>523490</v>
      </c>
      <c r="P49" s="12">
        <f t="shared" si="4"/>
        <v>203490</v>
      </c>
      <c r="Q49" s="12">
        <f t="shared" si="4"/>
        <v>393490</v>
      </c>
      <c r="R49" s="12">
        <f t="shared" si="4"/>
        <v>18774980</v>
      </c>
      <c r="S49" s="12"/>
    </row>
    <row r="50" spans="1:19" s="4" customFormat="1" ht="77.25" customHeight="1">
      <c r="A50" s="5">
        <v>7</v>
      </c>
      <c r="B50" s="8" t="s">
        <v>59</v>
      </c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3"/>
      <c r="S50" s="5"/>
    </row>
    <row r="51" spans="1:19" ht="40.5" customHeight="1">
      <c r="A51" s="3">
        <v>7.1</v>
      </c>
      <c r="B51" s="3" t="s">
        <v>60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40.5" customHeight="1">
      <c r="A52" s="11" t="s">
        <v>161</v>
      </c>
      <c r="B52" s="3" t="s">
        <v>61</v>
      </c>
      <c r="C52" s="3" t="s">
        <v>62</v>
      </c>
      <c r="D52" s="3">
        <v>12</v>
      </c>
      <c r="E52" s="3">
        <v>18000</v>
      </c>
      <c r="F52" s="3">
        <v>18000</v>
      </c>
      <c r="G52" s="3">
        <v>18000</v>
      </c>
      <c r="H52" s="3">
        <v>18000</v>
      </c>
      <c r="I52" s="3">
        <v>18000</v>
      </c>
      <c r="J52" s="3">
        <v>18000</v>
      </c>
      <c r="K52" s="3">
        <v>18000</v>
      </c>
      <c r="L52" s="3">
        <v>18000</v>
      </c>
      <c r="M52" s="3">
        <v>18000</v>
      </c>
      <c r="N52" s="3">
        <v>18000</v>
      </c>
      <c r="O52" s="3">
        <v>18000</v>
      </c>
      <c r="P52" s="3">
        <v>18000</v>
      </c>
      <c r="Q52" s="3">
        <v>18000</v>
      </c>
      <c r="R52" s="3">
        <f t="shared" si="0"/>
        <v>216000</v>
      </c>
      <c r="S52" s="3"/>
    </row>
    <row r="53" spans="1:19" ht="40.5" customHeight="1">
      <c r="A53" s="11" t="s">
        <v>162</v>
      </c>
      <c r="B53" s="3" t="s">
        <v>126</v>
      </c>
      <c r="C53" s="3" t="s">
        <v>62</v>
      </c>
      <c r="D53" s="3">
        <v>12</v>
      </c>
      <c r="E53" s="3">
        <v>8500</v>
      </c>
      <c r="F53" s="3">
        <v>8500</v>
      </c>
      <c r="G53" s="3">
        <v>8500</v>
      </c>
      <c r="H53" s="3">
        <v>8500</v>
      </c>
      <c r="I53" s="3">
        <v>8500</v>
      </c>
      <c r="J53" s="3">
        <v>8500</v>
      </c>
      <c r="K53" s="3">
        <v>8500</v>
      </c>
      <c r="L53" s="3">
        <v>8500</v>
      </c>
      <c r="M53" s="3">
        <v>8500</v>
      </c>
      <c r="N53" s="3">
        <v>8500</v>
      </c>
      <c r="O53" s="3">
        <v>8500</v>
      </c>
      <c r="P53" s="3">
        <v>8500</v>
      </c>
      <c r="Q53" s="3">
        <v>8500</v>
      </c>
      <c r="R53" s="3">
        <f t="shared" si="0"/>
        <v>102000</v>
      </c>
      <c r="S53" s="3"/>
    </row>
    <row r="54" spans="1:19" ht="40.5" customHeight="1">
      <c r="A54" s="11" t="s">
        <v>163</v>
      </c>
      <c r="B54" s="3" t="s">
        <v>63</v>
      </c>
      <c r="C54" s="3" t="s">
        <v>62</v>
      </c>
      <c r="D54" s="3">
        <v>12</v>
      </c>
      <c r="E54" s="3">
        <v>12000</v>
      </c>
      <c r="F54" s="3">
        <v>12000</v>
      </c>
      <c r="G54" s="3">
        <v>12000</v>
      </c>
      <c r="H54" s="3">
        <v>12000</v>
      </c>
      <c r="I54" s="3">
        <v>12000</v>
      </c>
      <c r="J54" s="3">
        <v>12000</v>
      </c>
      <c r="K54" s="3">
        <v>12000</v>
      </c>
      <c r="L54" s="3">
        <v>12000</v>
      </c>
      <c r="M54" s="3">
        <v>12000</v>
      </c>
      <c r="N54" s="3">
        <v>12000</v>
      </c>
      <c r="O54" s="3">
        <v>12000</v>
      </c>
      <c r="P54" s="3">
        <v>12000</v>
      </c>
      <c r="Q54" s="3">
        <v>12000</v>
      </c>
      <c r="R54" s="3">
        <f t="shared" si="0"/>
        <v>144000</v>
      </c>
      <c r="S54" s="3"/>
    </row>
    <row r="55" spans="1:19" ht="40.5" customHeight="1">
      <c r="A55" s="11" t="s">
        <v>164</v>
      </c>
      <c r="B55" s="3" t="s">
        <v>88</v>
      </c>
      <c r="C55" s="3" t="s">
        <v>62</v>
      </c>
      <c r="D55" s="3">
        <v>12</v>
      </c>
      <c r="E55" s="3">
        <v>5000</v>
      </c>
      <c r="F55" s="3">
        <v>5000</v>
      </c>
      <c r="G55" s="3">
        <v>5000</v>
      </c>
      <c r="H55" s="3">
        <v>5000</v>
      </c>
      <c r="I55" s="3">
        <v>5000</v>
      </c>
      <c r="J55" s="3">
        <v>5000</v>
      </c>
      <c r="K55" s="3">
        <v>5000</v>
      </c>
      <c r="L55" s="3">
        <v>5000</v>
      </c>
      <c r="M55" s="3">
        <v>5000</v>
      </c>
      <c r="N55" s="3">
        <v>5000</v>
      </c>
      <c r="O55" s="3">
        <v>5000</v>
      </c>
      <c r="P55" s="3">
        <v>5000</v>
      </c>
      <c r="Q55" s="3">
        <v>5000</v>
      </c>
      <c r="R55" s="3">
        <f t="shared" si="0"/>
        <v>60000</v>
      </c>
      <c r="S55" s="3"/>
    </row>
    <row r="56" spans="1:19" ht="40.5" customHeight="1">
      <c r="A56" s="11" t="s">
        <v>165</v>
      </c>
      <c r="B56" s="3" t="s">
        <v>89</v>
      </c>
      <c r="C56" s="3" t="s">
        <v>62</v>
      </c>
      <c r="D56" s="3">
        <v>12</v>
      </c>
      <c r="E56" s="3">
        <v>4000</v>
      </c>
      <c r="F56" s="3">
        <v>4000</v>
      </c>
      <c r="G56" s="3">
        <v>4000</v>
      </c>
      <c r="H56" s="3">
        <v>4000</v>
      </c>
      <c r="I56" s="3">
        <v>4000</v>
      </c>
      <c r="J56" s="3">
        <v>4000</v>
      </c>
      <c r="K56" s="3">
        <v>4000</v>
      </c>
      <c r="L56" s="3">
        <v>4000</v>
      </c>
      <c r="M56" s="3">
        <v>4000</v>
      </c>
      <c r="N56" s="3">
        <v>4000</v>
      </c>
      <c r="O56" s="3">
        <v>4000</v>
      </c>
      <c r="P56" s="3">
        <v>4000</v>
      </c>
      <c r="Q56" s="3">
        <v>4000</v>
      </c>
      <c r="R56" s="3">
        <f t="shared" si="0"/>
        <v>48000</v>
      </c>
      <c r="S56" s="3"/>
    </row>
    <row r="57" spans="1:19" ht="40.5" customHeight="1">
      <c r="A57" s="9">
        <v>7.2</v>
      </c>
      <c r="B57" s="3" t="s">
        <v>64</v>
      </c>
      <c r="C57" s="3" t="s">
        <v>62</v>
      </c>
      <c r="D57" s="3">
        <v>12</v>
      </c>
      <c r="E57" s="3">
        <v>15200</v>
      </c>
      <c r="F57" s="3">
        <v>15200</v>
      </c>
      <c r="G57" s="3">
        <v>15200</v>
      </c>
      <c r="H57" s="3">
        <v>15200</v>
      </c>
      <c r="I57" s="3">
        <v>15200</v>
      </c>
      <c r="J57" s="3">
        <v>15200</v>
      </c>
      <c r="K57" s="3">
        <v>15200</v>
      </c>
      <c r="L57" s="3">
        <v>15200</v>
      </c>
      <c r="M57" s="3">
        <v>15200</v>
      </c>
      <c r="N57" s="3">
        <v>15200</v>
      </c>
      <c r="O57" s="3">
        <v>15200</v>
      </c>
      <c r="P57" s="3">
        <v>15200</v>
      </c>
      <c r="Q57" s="3">
        <v>15200</v>
      </c>
      <c r="R57" s="3">
        <f t="shared" si="0"/>
        <v>182400</v>
      </c>
      <c r="S57" s="3"/>
    </row>
    <row r="58" spans="1:19" ht="40.5" customHeight="1">
      <c r="A58" s="9">
        <v>7.3</v>
      </c>
      <c r="B58" s="2" t="s">
        <v>127</v>
      </c>
      <c r="C58" s="2" t="s">
        <v>45</v>
      </c>
      <c r="D58" s="3">
        <v>12</v>
      </c>
      <c r="E58" s="3">
        <v>6000</v>
      </c>
      <c r="F58" s="3">
        <v>6000</v>
      </c>
      <c r="G58" s="3">
        <v>6000</v>
      </c>
      <c r="H58" s="3">
        <v>6000</v>
      </c>
      <c r="I58" s="3">
        <v>6000</v>
      </c>
      <c r="J58" s="3">
        <v>6000</v>
      </c>
      <c r="K58" s="3">
        <v>6000</v>
      </c>
      <c r="L58" s="3">
        <v>6000</v>
      </c>
      <c r="M58" s="3">
        <v>6000</v>
      </c>
      <c r="N58" s="3">
        <v>6000</v>
      </c>
      <c r="O58" s="3">
        <v>6000</v>
      </c>
      <c r="P58" s="3">
        <v>6000</v>
      </c>
      <c r="Q58" s="3">
        <v>6000</v>
      </c>
      <c r="R58" s="3">
        <f t="shared" si="0"/>
        <v>72000</v>
      </c>
      <c r="S58" s="3"/>
    </row>
    <row r="59" spans="1:19" ht="40.5" customHeight="1">
      <c r="A59" s="9">
        <v>7.4</v>
      </c>
      <c r="B59" s="3" t="s">
        <v>90</v>
      </c>
      <c r="C59" s="3" t="s">
        <v>62</v>
      </c>
      <c r="D59" s="3">
        <v>12</v>
      </c>
      <c r="E59" s="3">
        <v>5000</v>
      </c>
      <c r="F59" s="3">
        <v>5000</v>
      </c>
      <c r="G59" s="3">
        <v>5000</v>
      </c>
      <c r="H59" s="3">
        <v>5000</v>
      </c>
      <c r="I59" s="3">
        <v>5000</v>
      </c>
      <c r="J59" s="3">
        <v>5000</v>
      </c>
      <c r="K59" s="3">
        <v>5000</v>
      </c>
      <c r="L59" s="3">
        <v>5000</v>
      </c>
      <c r="M59" s="3">
        <v>5000</v>
      </c>
      <c r="N59" s="3">
        <v>5000</v>
      </c>
      <c r="O59" s="3">
        <v>5000</v>
      </c>
      <c r="P59" s="3">
        <v>5000</v>
      </c>
      <c r="Q59" s="3">
        <v>5000</v>
      </c>
      <c r="R59" s="3">
        <f t="shared" si="0"/>
        <v>60000</v>
      </c>
      <c r="S59" s="3"/>
    </row>
    <row r="60" spans="1:19" ht="40.5" customHeight="1">
      <c r="A60" s="11">
        <v>7.5</v>
      </c>
      <c r="B60" s="3" t="s">
        <v>65</v>
      </c>
      <c r="C60" s="3" t="s">
        <v>62</v>
      </c>
      <c r="D60" s="3">
        <v>12</v>
      </c>
      <c r="E60" s="3">
        <v>1680</v>
      </c>
      <c r="F60" s="3">
        <v>1680</v>
      </c>
      <c r="G60" s="3">
        <v>1680</v>
      </c>
      <c r="H60" s="3">
        <v>1680</v>
      </c>
      <c r="I60" s="3">
        <v>1680</v>
      </c>
      <c r="J60" s="3">
        <v>1680</v>
      </c>
      <c r="K60" s="3">
        <v>1680</v>
      </c>
      <c r="L60" s="3">
        <v>1680</v>
      </c>
      <c r="M60" s="3">
        <v>1680</v>
      </c>
      <c r="N60" s="3">
        <v>1680</v>
      </c>
      <c r="O60" s="3">
        <v>1680</v>
      </c>
      <c r="P60" s="3">
        <v>1680</v>
      </c>
      <c r="Q60" s="3">
        <v>1680</v>
      </c>
      <c r="R60" s="3">
        <f t="shared" si="0"/>
        <v>20160</v>
      </c>
      <c r="S60" s="3"/>
    </row>
    <row r="61" spans="1:19" s="4" customFormat="1" ht="40.5" customHeight="1">
      <c r="A61" s="12" t="s">
        <v>58</v>
      </c>
      <c r="B61" s="12" t="s">
        <v>17</v>
      </c>
      <c r="C61" s="12"/>
      <c r="D61" s="12"/>
      <c r="E61" s="12"/>
      <c r="F61" s="12">
        <f t="shared" ref="F61:Q61" si="5">SUM(F52:F60)</f>
        <v>75380</v>
      </c>
      <c r="G61" s="12">
        <f t="shared" si="5"/>
        <v>75380</v>
      </c>
      <c r="H61" s="12">
        <f t="shared" si="5"/>
        <v>75380</v>
      </c>
      <c r="I61" s="12">
        <f t="shared" si="5"/>
        <v>75380</v>
      </c>
      <c r="J61" s="12">
        <f t="shared" si="5"/>
        <v>75380</v>
      </c>
      <c r="K61" s="12">
        <f t="shared" si="5"/>
        <v>75380</v>
      </c>
      <c r="L61" s="12">
        <f t="shared" si="5"/>
        <v>75380</v>
      </c>
      <c r="M61" s="12">
        <f t="shared" si="5"/>
        <v>75380</v>
      </c>
      <c r="N61" s="12">
        <f t="shared" si="5"/>
        <v>75380</v>
      </c>
      <c r="O61" s="12">
        <f t="shared" si="5"/>
        <v>75380</v>
      </c>
      <c r="P61" s="12">
        <f t="shared" si="5"/>
        <v>75380</v>
      </c>
      <c r="Q61" s="12">
        <f t="shared" si="5"/>
        <v>75380</v>
      </c>
      <c r="R61" s="12">
        <f>SUM(R50:R60)</f>
        <v>904560</v>
      </c>
      <c r="S61" s="12"/>
    </row>
    <row r="62" spans="1:19" s="4" customFormat="1" ht="40.5" customHeight="1">
      <c r="A62" s="12" t="s">
        <v>66</v>
      </c>
      <c r="B62" s="12" t="s">
        <v>109</v>
      </c>
      <c r="C62" s="12"/>
      <c r="D62" s="12"/>
      <c r="E62" s="12"/>
      <c r="F62" s="12">
        <f>(F6+F30+F40+F48+F61)</f>
        <v>581370</v>
      </c>
      <c r="G62" s="12">
        <f>(G6+G30+G40+G48+G61)</f>
        <v>1122170</v>
      </c>
      <c r="H62" s="12">
        <f t="shared" ref="H62:Q62" si="6">H49+H61</f>
        <v>698870</v>
      </c>
      <c r="I62" s="12">
        <f t="shared" si="6"/>
        <v>371370</v>
      </c>
      <c r="J62" s="12">
        <f t="shared" si="6"/>
        <v>366870</v>
      </c>
      <c r="K62" s="12">
        <f t="shared" si="6"/>
        <v>2191170</v>
      </c>
      <c r="L62" s="12">
        <f t="shared" si="6"/>
        <v>720870</v>
      </c>
      <c r="M62" s="12">
        <f t="shared" si="6"/>
        <v>488870</v>
      </c>
      <c r="N62" s="12">
        <f t="shared" si="6"/>
        <v>591370</v>
      </c>
      <c r="O62" s="12">
        <f t="shared" si="6"/>
        <v>598870</v>
      </c>
      <c r="P62" s="12">
        <f t="shared" si="6"/>
        <v>278870</v>
      </c>
      <c r="Q62" s="12">
        <f t="shared" si="6"/>
        <v>468870</v>
      </c>
      <c r="R62" s="12">
        <f>(R6+R10+R30+R35+R40+R48+R61)</f>
        <v>19779540</v>
      </c>
      <c r="S62" s="12"/>
    </row>
    <row r="63" spans="1:19">
      <c r="A63" s="1">
        <v>0</v>
      </c>
    </row>
  </sheetData>
  <autoFilter ref="A1:E62">
    <filterColumn colId="0" showButton="0"/>
    <filterColumn colId="1" showButton="0"/>
    <filterColumn colId="2" showButton="0"/>
    <filterColumn colId="3" showButton="0"/>
    <filterColumn colId="4" showButton="0"/>
  </autoFilter>
  <mergeCells count="6">
    <mergeCell ref="A1:S1"/>
    <mergeCell ref="C2:C3"/>
    <mergeCell ref="E2:E3"/>
    <mergeCell ref="F2:Q2"/>
    <mergeCell ref="R2:R3"/>
    <mergeCell ref="S2:S3"/>
  </mergeCells>
  <pageMargins left="0.22" right="0.22" top="0.4" bottom="0.33" header="0.31" footer="0.3"/>
  <pageSetup paperSize="9" scale="80" fitToHeight="0" orientation="landscape" r:id="rId1"/>
  <headerFooter>
    <oddFooter>&amp;RPage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S56"/>
  <sheetViews>
    <sheetView zoomScale="110" zoomScaleNormal="110" zoomScaleSheetLayoutView="100" workbookViewId="0">
      <selection activeCell="S56" sqref="S56"/>
    </sheetView>
  </sheetViews>
  <sheetFormatPr defaultColWidth="9.109375" defaultRowHeight="14.4"/>
  <cols>
    <col min="1" max="1" width="4.88671875" style="1" customWidth="1"/>
    <col min="2" max="2" width="17.109375" style="1" customWidth="1"/>
    <col min="3" max="3" width="11.88671875" style="1" customWidth="1"/>
    <col min="4" max="4" width="10.33203125" style="1" customWidth="1"/>
    <col min="5" max="5" width="8.5546875" style="1" customWidth="1"/>
    <col min="6" max="6" width="9" style="1" customWidth="1"/>
    <col min="7" max="7" width="8.5546875" style="1" customWidth="1"/>
    <col min="8" max="8" width="7.33203125" style="1" customWidth="1"/>
    <col min="9" max="9" width="8.6640625" style="1" customWidth="1"/>
    <col min="10" max="10" width="9.44140625" style="1" customWidth="1"/>
    <col min="11" max="11" width="8.109375" style="1" customWidth="1"/>
    <col min="12" max="12" width="9.109375" style="1" customWidth="1"/>
    <col min="13" max="13" width="9" style="1" customWidth="1"/>
    <col min="14" max="14" width="8.6640625" style="1" customWidth="1"/>
    <col min="15" max="15" width="8.109375" style="1" customWidth="1"/>
    <col min="16" max="16" width="8.5546875" style="1" customWidth="1"/>
    <col min="17" max="17" width="8.109375" style="1" customWidth="1"/>
    <col min="18" max="18" width="9" style="1" customWidth="1"/>
    <col min="19" max="19" width="10.109375" style="1" customWidth="1"/>
    <col min="20" max="16384" width="9.109375" style="1"/>
  </cols>
  <sheetData>
    <row r="1" spans="1:19" ht="24.75" customHeight="1">
      <c r="A1" s="26" t="s">
        <v>122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s="19" customFormat="1" ht="84.75" customHeight="1">
      <c r="A2" s="16" t="s">
        <v>2</v>
      </c>
      <c r="B2" s="16" t="s">
        <v>3</v>
      </c>
      <c r="C2" s="27" t="s">
        <v>67</v>
      </c>
      <c r="D2" s="17" t="s">
        <v>4</v>
      </c>
      <c r="E2" s="27" t="s">
        <v>5</v>
      </c>
      <c r="F2" s="28" t="s">
        <v>6</v>
      </c>
      <c r="G2" s="29"/>
      <c r="H2" s="29"/>
      <c r="I2" s="29"/>
      <c r="J2" s="29"/>
      <c r="K2" s="29"/>
      <c r="L2" s="29"/>
      <c r="M2" s="29"/>
      <c r="N2" s="29"/>
      <c r="O2" s="29"/>
      <c r="P2" s="29"/>
      <c r="Q2" s="30"/>
      <c r="R2" s="31" t="s">
        <v>123</v>
      </c>
      <c r="S2" s="27" t="s">
        <v>7</v>
      </c>
    </row>
    <row r="3" spans="1:19" s="18" customFormat="1">
      <c r="A3" s="14"/>
      <c r="B3" s="14" t="s">
        <v>8</v>
      </c>
      <c r="C3" s="27"/>
      <c r="D3" s="14" t="s">
        <v>0</v>
      </c>
      <c r="E3" s="27"/>
      <c r="F3" s="20" t="s">
        <v>121</v>
      </c>
      <c r="G3" s="20" t="s">
        <v>110</v>
      </c>
      <c r="H3" s="20" t="s">
        <v>111</v>
      </c>
      <c r="I3" s="20" t="s">
        <v>112</v>
      </c>
      <c r="J3" s="20" t="s">
        <v>113</v>
      </c>
      <c r="K3" s="20" t="s">
        <v>114</v>
      </c>
      <c r="L3" s="20" t="s">
        <v>115</v>
      </c>
      <c r="M3" s="20" t="s">
        <v>116</v>
      </c>
      <c r="N3" s="20" t="s">
        <v>117</v>
      </c>
      <c r="O3" s="20" t="s">
        <v>118</v>
      </c>
      <c r="P3" s="20" t="s">
        <v>119</v>
      </c>
      <c r="Q3" s="20" t="s">
        <v>120</v>
      </c>
      <c r="R3" s="32"/>
      <c r="S3" s="27"/>
    </row>
    <row r="4" spans="1:19">
      <c r="A4" s="5">
        <v>1</v>
      </c>
      <c r="B4" s="5" t="s">
        <v>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</row>
    <row r="5" spans="1:19" ht="29.25" customHeight="1">
      <c r="A5" s="3" t="s">
        <v>10</v>
      </c>
      <c r="B5" s="3" t="s">
        <v>11</v>
      </c>
      <c r="C5" s="3" t="s">
        <v>12</v>
      </c>
      <c r="D5" s="3">
        <v>50</v>
      </c>
      <c r="E5" s="3">
        <v>1000</v>
      </c>
      <c r="F5" s="3">
        <v>12500</v>
      </c>
      <c r="G5" s="3">
        <v>12500</v>
      </c>
      <c r="H5" s="3">
        <v>12500</v>
      </c>
      <c r="I5" s="3">
        <v>12500</v>
      </c>
      <c r="J5" s="3"/>
      <c r="K5" s="3"/>
      <c r="L5" s="3"/>
      <c r="M5" s="3"/>
      <c r="N5" s="3"/>
      <c r="O5" s="3"/>
      <c r="P5" s="3"/>
      <c r="Q5" s="3"/>
      <c r="R5" s="3">
        <f>SUM(F5:Q5)</f>
        <v>50000</v>
      </c>
      <c r="S5" s="3"/>
    </row>
    <row r="6" spans="1:19" s="4" customFormat="1">
      <c r="A6" s="12" t="s">
        <v>68</v>
      </c>
      <c r="B6" s="12" t="s">
        <v>13</v>
      </c>
      <c r="C6" s="12"/>
      <c r="D6" s="12"/>
      <c r="E6" s="12"/>
      <c r="F6" s="12">
        <f>SUM(F5)</f>
        <v>12500</v>
      </c>
      <c r="G6" s="12">
        <f>SUM(G5)</f>
        <v>12500</v>
      </c>
      <c r="H6" s="12">
        <f>SUM(H5)</f>
        <v>12500</v>
      </c>
      <c r="I6" s="12">
        <f>SUM(I5)</f>
        <v>12500</v>
      </c>
      <c r="J6" s="12"/>
      <c r="K6" s="12"/>
      <c r="L6" s="12"/>
      <c r="M6" s="12"/>
      <c r="N6" s="12"/>
      <c r="O6" s="12"/>
      <c r="P6" s="12"/>
      <c r="Q6" s="12"/>
      <c r="R6" s="3">
        <f>SUM(F6:Q6)</f>
        <v>50000</v>
      </c>
      <c r="S6" s="12"/>
    </row>
    <row r="7" spans="1:19">
      <c r="A7" s="3">
        <v>2</v>
      </c>
      <c r="B7" s="3" t="s">
        <v>18</v>
      </c>
      <c r="C7" s="3"/>
      <c r="D7" s="5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>
        <f t="shared" ref="R7:R54" si="0">SUM(F7:Q7)</f>
        <v>0</v>
      </c>
      <c r="S7" s="3"/>
    </row>
    <row r="8" spans="1:19" ht="43.5" customHeight="1">
      <c r="A8" s="3">
        <v>2.1</v>
      </c>
      <c r="B8" s="3" t="s">
        <v>19</v>
      </c>
      <c r="C8" s="3" t="s">
        <v>20</v>
      </c>
      <c r="D8" s="3">
        <v>2</v>
      </c>
      <c r="E8" s="3">
        <v>125000</v>
      </c>
      <c r="F8" s="3">
        <v>250000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>
        <f t="shared" si="0"/>
        <v>250000</v>
      </c>
      <c r="S8" s="3"/>
    </row>
    <row r="9" spans="1:19" ht="43.2">
      <c r="A9" s="3">
        <v>2.2000000000000002</v>
      </c>
      <c r="B9" s="3" t="s">
        <v>21</v>
      </c>
      <c r="C9" s="3" t="s">
        <v>20</v>
      </c>
      <c r="D9" s="3">
        <v>2</v>
      </c>
      <c r="E9" s="3">
        <v>150000</v>
      </c>
      <c r="F9" s="3"/>
      <c r="G9" s="3">
        <v>300000</v>
      </c>
      <c r="H9" s="3"/>
      <c r="I9" s="3"/>
      <c r="J9" s="3"/>
      <c r="K9" s="3"/>
      <c r="L9" s="3"/>
      <c r="M9" s="3"/>
      <c r="N9" s="3"/>
      <c r="O9" s="3"/>
      <c r="P9" s="3"/>
      <c r="Q9" s="3"/>
      <c r="R9" s="3">
        <f t="shared" si="0"/>
        <v>300000</v>
      </c>
      <c r="S9" s="3"/>
    </row>
    <row r="10" spans="1:19" s="6" customFormat="1" ht="43.2">
      <c r="A10" s="2">
        <v>2.2999999999999998</v>
      </c>
      <c r="B10" s="3" t="s">
        <v>69</v>
      </c>
      <c r="C10" s="3" t="s">
        <v>22</v>
      </c>
      <c r="D10" s="3">
        <v>1000</v>
      </c>
      <c r="E10" s="3">
        <v>500</v>
      </c>
      <c r="F10" s="3"/>
      <c r="G10" s="3"/>
      <c r="H10" s="3">
        <v>125000</v>
      </c>
      <c r="I10" s="3"/>
      <c r="J10" s="3"/>
      <c r="K10" s="3">
        <v>125000</v>
      </c>
      <c r="L10" s="3"/>
      <c r="M10" s="3"/>
      <c r="N10" s="3">
        <v>125000</v>
      </c>
      <c r="O10" s="3"/>
      <c r="P10" s="3"/>
      <c r="Q10" s="3">
        <v>125000</v>
      </c>
      <c r="R10" s="3">
        <f t="shared" si="0"/>
        <v>500000</v>
      </c>
      <c r="S10" s="3"/>
    </row>
    <row r="11" spans="1:19" s="6" customFormat="1" ht="87.75" customHeight="1">
      <c r="A11" s="2" t="s">
        <v>94</v>
      </c>
      <c r="B11" s="2" t="s">
        <v>91</v>
      </c>
      <c r="C11" s="3" t="s">
        <v>70</v>
      </c>
      <c r="D11" s="3">
        <v>1</v>
      </c>
      <c r="E11" s="3">
        <v>91200</v>
      </c>
      <c r="F11" s="3"/>
      <c r="G11" s="3">
        <v>91200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>
        <f t="shared" si="0"/>
        <v>91200</v>
      </c>
      <c r="S11" s="3" t="s">
        <v>23</v>
      </c>
    </row>
    <row r="12" spans="1:19" s="6" customFormat="1" ht="116.25" customHeight="1">
      <c r="A12" s="3">
        <v>2.5</v>
      </c>
      <c r="B12" s="3" t="s">
        <v>71</v>
      </c>
      <c r="C12" s="3" t="s">
        <v>24</v>
      </c>
      <c r="D12" s="3">
        <v>20</v>
      </c>
      <c r="E12" s="3">
        <v>60000</v>
      </c>
      <c r="F12" s="3"/>
      <c r="G12" s="3">
        <v>480000</v>
      </c>
      <c r="H12" s="3">
        <v>240000</v>
      </c>
      <c r="I12" s="3"/>
      <c r="J12" s="3"/>
      <c r="K12" s="3">
        <v>480000</v>
      </c>
      <c r="L12" s="3"/>
      <c r="M12" s="3"/>
      <c r="N12" s="3"/>
      <c r="O12" s="3"/>
      <c r="P12" s="3"/>
      <c r="Q12" s="3"/>
      <c r="R12" s="3">
        <f t="shared" si="0"/>
        <v>1200000</v>
      </c>
      <c r="S12" s="3" t="s">
        <v>72</v>
      </c>
    </row>
    <row r="13" spans="1:19" s="6" customFormat="1" ht="80.25" customHeight="1">
      <c r="A13" s="2" t="s">
        <v>95</v>
      </c>
      <c r="B13" s="3" t="s">
        <v>74</v>
      </c>
      <c r="C13" s="3" t="s">
        <v>75</v>
      </c>
      <c r="D13" s="3">
        <v>20</v>
      </c>
      <c r="E13" s="7">
        <v>6000</v>
      </c>
      <c r="F13" s="3"/>
      <c r="G13" s="3"/>
      <c r="H13" s="3"/>
      <c r="I13" s="3"/>
      <c r="J13" s="3"/>
      <c r="K13" s="3">
        <v>40000</v>
      </c>
      <c r="L13" s="3">
        <v>40000</v>
      </c>
      <c r="M13" s="3">
        <v>40000</v>
      </c>
      <c r="N13" s="3"/>
      <c r="O13" s="3"/>
      <c r="P13" s="3"/>
      <c r="Q13" s="3"/>
      <c r="R13" s="3">
        <f t="shared" si="0"/>
        <v>120000</v>
      </c>
      <c r="S13" s="3" t="s">
        <v>73</v>
      </c>
    </row>
    <row r="14" spans="1:19" s="6" customFormat="1" ht="57.6">
      <c r="A14" s="2" t="s">
        <v>96</v>
      </c>
      <c r="B14" s="3" t="s">
        <v>26</v>
      </c>
      <c r="C14" s="3" t="s">
        <v>24</v>
      </c>
      <c r="D14" s="3">
        <v>3</v>
      </c>
      <c r="E14" s="7">
        <v>15000</v>
      </c>
      <c r="F14" s="3"/>
      <c r="G14" s="3"/>
      <c r="H14" s="3"/>
      <c r="I14" s="3"/>
      <c r="J14" s="3"/>
      <c r="K14" s="3"/>
      <c r="L14" s="3"/>
      <c r="M14" s="3">
        <v>45000</v>
      </c>
      <c r="N14" s="3"/>
      <c r="O14" s="3"/>
      <c r="P14" s="3"/>
      <c r="Q14" s="3"/>
      <c r="R14" s="3">
        <f t="shared" si="0"/>
        <v>45000</v>
      </c>
      <c r="S14" s="3" t="s">
        <v>27</v>
      </c>
    </row>
    <row r="15" spans="1:19" s="6" customFormat="1" ht="129.6">
      <c r="A15" s="2" t="s">
        <v>97</v>
      </c>
      <c r="B15" s="3" t="s">
        <v>28</v>
      </c>
      <c r="C15" s="3" t="s">
        <v>29</v>
      </c>
      <c r="D15" s="3">
        <v>1</v>
      </c>
      <c r="E15" s="7">
        <v>96000</v>
      </c>
      <c r="F15" s="3"/>
      <c r="G15" s="3"/>
      <c r="H15" s="3"/>
      <c r="I15" s="3"/>
      <c r="J15" s="3"/>
      <c r="K15" s="3">
        <v>48000</v>
      </c>
      <c r="L15" s="3">
        <v>48000</v>
      </c>
      <c r="M15" s="3"/>
      <c r="N15" s="3"/>
      <c r="O15" s="3"/>
      <c r="P15" s="3"/>
      <c r="Q15" s="3"/>
      <c r="R15" s="3">
        <f t="shared" si="0"/>
        <v>96000</v>
      </c>
      <c r="S15" s="3" t="s">
        <v>76</v>
      </c>
    </row>
    <row r="16" spans="1:19" s="6" customFormat="1" ht="49.5" customHeight="1">
      <c r="A16" s="2" t="s">
        <v>98</v>
      </c>
      <c r="B16" s="3" t="s">
        <v>30</v>
      </c>
      <c r="C16" s="3" t="s">
        <v>24</v>
      </c>
      <c r="D16" s="3">
        <v>3</v>
      </c>
      <c r="E16" s="7">
        <v>30000</v>
      </c>
      <c r="F16" s="3"/>
      <c r="G16" s="3"/>
      <c r="H16" s="3"/>
      <c r="I16" s="3"/>
      <c r="J16" s="3"/>
      <c r="K16" s="3"/>
      <c r="L16" s="3"/>
      <c r="M16" s="3">
        <v>30000</v>
      </c>
      <c r="N16" s="3">
        <v>30000</v>
      </c>
      <c r="O16" s="3">
        <v>30000</v>
      </c>
      <c r="P16" s="3"/>
      <c r="Q16" s="3"/>
      <c r="R16" s="3">
        <f t="shared" si="0"/>
        <v>90000</v>
      </c>
      <c r="S16" s="3" t="s">
        <v>31</v>
      </c>
    </row>
    <row r="17" spans="1:19" s="6" customFormat="1" ht="28.8">
      <c r="A17" s="2" t="s">
        <v>99</v>
      </c>
      <c r="B17" s="3" t="s">
        <v>34</v>
      </c>
      <c r="C17" s="3" t="s">
        <v>33</v>
      </c>
      <c r="D17" s="3">
        <v>2</v>
      </c>
      <c r="E17" s="7">
        <v>15000</v>
      </c>
      <c r="F17" s="3"/>
      <c r="G17" s="3"/>
      <c r="H17" s="3"/>
      <c r="I17" s="3"/>
      <c r="J17" s="3"/>
      <c r="K17" s="3"/>
      <c r="L17" s="3"/>
      <c r="M17" s="3"/>
      <c r="N17" s="3"/>
      <c r="O17" s="3">
        <v>15000</v>
      </c>
      <c r="P17" s="3">
        <v>15000</v>
      </c>
      <c r="Q17" s="3"/>
      <c r="R17" s="3">
        <f t="shared" si="0"/>
        <v>30000</v>
      </c>
      <c r="S17" s="3" t="s">
        <v>27</v>
      </c>
    </row>
    <row r="18" spans="1:19" ht="48" customHeight="1">
      <c r="A18" s="2">
        <v>2.8</v>
      </c>
      <c r="B18" s="3" t="s">
        <v>35</v>
      </c>
      <c r="C18" s="3" t="s">
        <v>70</v>
      </c>
      <c r="D18" s="3">
        <v>1</v>
      </c>
      <c r="E18" s="7">
        <v>38000</v>
      </c>
      <c r="F18" s="3"/>
      <c r="G18" s="3">
        <v>38000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>
        <f t="shared" si="0"/>
        <v>38000</v>
      </c>
      <c r="S18" s="3" t="s">
        <v>32</v>
      </c>
    </row>
    <row r="19" spans="1:19" ht="72">
      <c r="A19" s="3">
        <v>2.9</v>
      </c>
      <c r="B19" s="3" t="s">
        <v>77</v>
      </c>
      <c r="C19" s="3" t="s">
        <v>78</v>
      </c>
      <c r="D19" s="3">
        <v>1</v>
      </c>
      <c r="E19" s="3">
        <v>150000</v>
      </c>
      <c r="F19" s="3"/>
      <c r="G19" s="3"/>
      <c r="H19" s="3"/>
      <c r="I19" s="3"/>
      <c r="J19" s="3"/>
      <c r="K19" s="3"/>
      <c r="L19" s="3"/>
      <c r="M19" s="3">
        <v>150000</v>
      </c>
      <c r="N19" s="3"/>
      <c r="O19" s="3"/>
      <c r="P19" s="3"/>
      <c r="Q19" s="3"/>
      <c r="R19" s="3">
        <f t="shared" si="0"/>
        <v>150000</v>
      </c>
      <c r="S19" s="3" t="s">
        <v>79</v>
      </c>
    </row>
    <row r="20" spans="1:19" ht="43.2">
      <c r="A20" s="2" t="s">
        <v>100</v>
      </c>
      <c r="B20" s="3" t="s">
        <v>37</v>
      </c>
      <c r="C20" s="3" t="s">
        <v>38</v>
      </c>
      <c r="D20" s="3">
        <v>3</v>
      </c>
      <c r="E20" s="7">
        <v>35000</v>
      </c>
      <c r="F20" s="3"/>
      <c r="G20" s="3"/>
      <c r="H20" s="3"/>
      <c r="I20" s="3"/>
      <c r="J20" s="3"/>
      <c r="K20" s="3"/>
      <c r="L20" s="3"/>
      <c r="M20" s="3"/>
      <c r="N20" s="3">
        <v>105000</v>
      </c>
      <c r="O20" s="3"/>
      <c r="P20" s="3"/>
      <c r="Q20" s="3"/>
      <c r="R20" s="3">
        <f t="shared" si="0"/>
        <v>105000</v>
      </c>
      <c r="S20" s="3" t="s">
        <v>25</v>
      </c>
    </row>
    <row r="21" spans="1:19" ht="86.4">
      <c r="A21" s="11" t="s">
        <v>101</v>
      </c>
      <c r="B21" s="3" t="s">
        <v>80</v>
      </c>
      <c r="C21" s="3" t="s">
        <v>62</v>
      </c>
      <c r="D21" s="3">
        <v>360</v>
      </c>
      <c r="E21" s="7">
        <v>4000</v>
      </c>
      <c r="F21" s="3">
        <v>120000</v>
      </c>
      <c r="G21" s="3">
        <v>120000</v>
      </c>
      <c r="H21" s="3">
        <v>120000</v>
      </c>
      <c r="I21" s="3">
        <v>120000</v>
      </c>
      <c r="J21" s="3">
        <v>120000</v>
      </c>
      <c r="K21" s="3">
        <v>120000</v>
      </c>
      <c r="L21" s="3">
        <v>120000</v>
      </c>
      <c r="M21" s="3">
        <v>120000</v>
      </c>
      <c r="N21" s="3">
        <v>120000</v>
      </c>
      <c r="O21" s="3">
        <v>120000</v>
      </c>
      <c r="P21" s="3">
        <v>120000</v>
      </c>
      <c r="Q21" s="3">
        <v>120000</v>
      </c>
      <c r="R21" s="3">
        <f t="shared" si="0"/>
        <v>1440000</v>
      </c>
      <c r="S21" s="2" t="s">
        <v>92</v>
      </c>
    </row>
    <row r="22" spans="1:19" s="4" customFormat="1" ht="43.2">
      <c r="A22" s="9">
        <v>2.11</v>
      </c>
      <c r="B22" s="3" t="s">
        <v>81</v>
      </c>
      <c r="C22" s="3" t="s">
        <v>39</v>
      </c>
      <c r="D22" s="3">
        <v>96</v>
      </c>
      <c r="E22" s="3">
        <v>6000</v>
      </c>
      <c r="F22" s="3">
        <v>48000</v>
      </c>
      <c r="G22" s="3">
        <v>48000</v>
      </c>
      <c r="H22" s="3">
        <v>48000</v>
      </c>
      <c r="I22" s="3">
        <v>48000</v>
      </c>
      <c r="J22" s="3">
        <v>48000</v>
      </c>
      <c r="K22" s="3">
        <v>48000</v>
      </c>
      <c r="L22" s="3">
        <v>48000</v>
      </c>
      <c r="M22" s="3">
        <v>48000</v>
      </c>
      <c r="N22" s="3">
        <v>48000</v>
      </c>
      <c r="O22" s="3">
        <v>48000</v>
      </c>
      <c r="P22" s="3">
        <v>48000</v>
      </c>
      <c r="Q22" s="3">
        <v>48000</v>
      </c>
      <c r="R22" s="3">
        <f t="shared" si="0"/>
        <v>576000</v>
      </c>
      <c r="S22" s="3"/>
    </row>
    <row r="23" spans="1:19" ht="31.5" customHeight="1">
      <c r="A23" s="3">
        <v>2.12</v>
      </c>
      <c r="B23" s="3" t="s">
        <v>41</v>
      </c>
      <c r="C23" s="3" t="s">
        <v>42</v>
      </c>
      <c r="D23" s="3">
        <v>4</v>
      </c>
      <c r="E23" s="3">
        <v>25000</v>
      </c>
      <c r="F23" s="3">
        <v>50000</v>
      </c>
      <c r="G23" s="3">
        <v>50000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>
        <f t="shared" si="0"/>
        <v>100000</v>
      </c>
      <c r="S23" s="3"/>
    </row>
    <row r="24" spans="1:19" s="4" customFormat="1">
      <c r="A24" s="12" t="s">
        <v>16</v>
      </c>
      <c r="B24" s="12" t="s">
        <v>17</v>
      </c>
      <c r="C24" s="12"/>
      <c r="D24" s="12"/>
      <c r="E24" s="12"/>
      <c r="F24" s="12">
        <f t="shared" ref="F24:Q24" si="1">SUM(F8:F23)</f>
        <v>468000</v>
      </c>
      <c r="G24" s="12">
        <f t="shared" si="1"/>
        <v>1127200</v>
      </c>
      <c r="H24" s="12">
        <f t="shared" si="1"/>
        <v>533000</v>
      </c>
      <c r="I24" s="12">
        <f t="shared" si="1"/>
        <v>168000</v>
      </c>
      <c r="J24" s="12">
        <f t="shared" si="1"/>
        <v>168000</v>
      </c>
      <c r="K24" s="12">
        <f t="shared" si="1"/>
        <v>861000</v>
      </c>
      <c r="L24" s="12">
        <f t="shared" si="1"/>
        <v>256000</v>
      </c>
      <c r="M24" s="12">
        <f t="shared" si="1"/>
        <v>433000</v>
      </c>
      <c r="N24" s="12">
        <f t="shared" si="1"/>
        <v>428000</v>
      </c>
      <c r="O24" s="12">
        <f t="shared" si="1"/>
        <v>213000</v>
      </c>
      <c r="P24" s="12">
        <f t="shared" si="1"/>
        <v>183000</v>
      </c>
      <c r="Q24" s="12">
        <f t="shared" si="1"/>
        <v>293000</v>
      </c>
      <c r="R24" s="3">
        <f>SUM(F24:Q24)</f>
        <v>5131200</v>
      </c>
      <c r="S24" s="12"/>
    </row>
    <row r="25" spans="1:19" s="6" customFormat="1" ht="174.75" customHeight="1">
      <c r="A25" s="3">
        <v>3.1</v>
      </c>
      <c r="B25" s="3" t="s">
        <v>82</v>
      </c>
      <c r="C25" s="3" t="s">
        <v>36</v>
      </c>
      <c r="D25" s="3">
        <v>1000</v>
      </c>
      <c r="E25" s="3">
        <v>10800</v>
      </c>
      <c r="F25" s="3"/>
      <c r="G25" s="3"/>
      <c r="H25" s="3"/>
      <c r="I25" s="3"/>
      <c r="J25" s="3"/>
      <c r="K25" s="3">
        <v>5400000</v>
      </c>
      <c r="L25" s="3"/>
      <c r="M25" s="3"/>
      <c r="N25" s="3"/>
      <c r="O25" s="3">
        <v>5400000</v>
      </c>
      <c r="P25" s="3"/>
      <c r="Q25" s="3"/>
      <c r="R25" s="3">
        <f>SUM(K25:Q25)</f>
        <v>10800000</v>
      </c>
      <c r="S25" s="21" t="s">
        <v>83</v>
      </c>
    </row>
    <row r="26" spans="1:19" s="6" customFormat="1" ht="28.5" customHeight="1">
      <c r="A26" s="3">
        <v>3.2</v>
      </c>
      <c r="B26" s="3" t="s">
        <v>44</v>
      </c>
      <c r="C26" s="3" t="s">
        <v>45</v>
      </c>
      <c r="D26" s="3">
        <v>4</v>
      </c>
      <c r="E26" s="7">
        <v>50000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>
        <v>200000</v>
      </c>
      <c r="R26" s="3">
        <f>SUM(K26:Q26)</f>
        <v>200000</v>
      </c>
      <c r="S26" s="3"/>
    </row>
    <row r="27" spans="1:19" s="6" customFormat="1" ht="28.5" customHeight="1">
      <c r="A27" s="10">
        <v>3.3</v>
      </c>
      <c r="B27" s="2" t="s">
        <v>93</v>
      </c>
      <c r="C27" s="3" t="s">
        <v>47</v>
      </c>
      <c r="D27" s="3">
        <v>1</v>
      </c>
      <c r="E27" s="7">
        <v>100000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>
        <v>100000</v>
      </c>
      <c r="R27" s="3">
        <f>SUM(K27:Q27)</f>
        <v>100000</v>
      </c>
      <c r="S27" s="3"/>
    </row>
    <row r="28" spans="1:19" s="13" customFormat="1">
      <c r="A28" s="12" t="s">
        <v>43</v>
      </c>
      <c r="B28" s="12" t="s">
        <v>17</v>
      </c>
      <c r="C28" s="12"/>
      <c r="D28" s="12"/>
      <c r="E28" s="12"/>
      <c r="F28" s="12"/>
      <c r="G28" s="12"/>
      <c r="H28" s="12"/>
      <c r="I28" s="12"/>
      <c r="J28" s="12"/>
      <c r="K28" s="12">
        <f>SUM(K25:K27)</f>
        <v>5400000</v>
      </c>
      <c r="L28" s="12"/>
      <c r="M28" s="12"/>
      <c r="N28" s="12"/>
      <c r="O28" s="12">
        <f>SUM(O25:O27)</f>
        <v>5400000</v>
      </c>
      <c r="P28" s="12"/>
      <c r="Q28" s="12">
        <f>SUM(Q25:Q27)</f>
        <v>300000</v>
      </c>
      <c r="R28" s="3">
        <f>SUM(K28:Q28)</f>
        <v>11100000</v>
      </c>
      <c r="S28" s="12"/>
    </row>
    <row r="29" spans="1:19" s="13" customFormat="1" ht="28.8">
      <c r="A29" s="5">
        <v>4</v>
      </c>
      <c r="B29" s="5" t="s">
        <v>49</v>
      </c>
      <c r="C29" s="15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3">
        <f t="shared" si="0"/>
        <v>0</v>
      </c>
      <c r="S29" s="12"/>
    </row>
    <row r="30" spans="1:19" s="6" customFormat="1" ht="76.5" customHeight="1">
      <c r="A30" s="3">
        <v>4.0999999999999996</v>
      </c>
      <c r="B30" s="3" t="s">
        <v>84</v>
      </c>
      <c r="C30" s="3" t="s">
        <v>45</v>
      </c>
      <c r="D30" s="3">
        <v>13200</v>
      </c>
      <c r="E30" s="3">
        <v>16.899999999999999</v>
      </c>
      <c r="F30" s="3">
        <v>18590</v>
      </c>
      <c r="G30" s="3">
        <v>18590</v>
      </c>
      <c r="H30" s="3">
        <v>18590</v>
      </c>
      <c r="I30" s="3">
        <v>18590</v>
      </c>
      <c r="J30" s="3">
        <v>18590</v>
      </c>
      <c r="K30" s="3">
        <v>18590</v>
      </c>
      <c r="L30" s="3">
        <v>18590</v>
      </c>
      <c r="M30" s="3">
        <v>18590</v>
      </c>
      <c r="N30" s="3">
        <v>18590</v>
      </c>
      <c r="O30" s="3">
        <v>18590</v>
      </c>
      <c r="P30" s="3">
        <v>18590</v>
      </c>
      <c r="Q30" s="3">
        <v>18590</v>
      </c>
      <c r="R30" s="3">
        <f t="shared" si="0"/>
        <v>223080</v>
      </c>
      <c r="S30" s="3"/>
    </row>
    <row r="31" spans="1:19" s="6" customFormat="1" ht="93" customHeight="1">
      <c r="A31" s="2" t="s">
        <v>102</v>
      </c>
      <c r="B31" s="2" t="s">
        <v>124</v>
      </c>
      <c r="C31" s="3" t="s">
        <v>45</v>
      </c>
      <c r="D31" s="3">
        <v>1</v>
      </c>
      <c r="E31" s="7">
        <v>600000</v>
      </c>
      <c r="F31" s="3"/>
      <c r="G31" s="3"/>
      <c r="H31" s="3"/>
      <c r="I31" s="3"/>
      <c r="J31" s="3"/>
      <c r="K31" s="3"/>
      <c r="L31" s="3"/>
      <c r="M31" s="3"/>
      <c r="N31" s="3">
        <v>600000</v>
      </c>
      <c r="O31" s="3"/>
      <c r="P31" s="3"/>
      <c r="Q31" s="3"/>
      <c r="R31" s="3">
        <f t="shared" si="0"/>
        <v>600000</v>
      </c>
      <c r="S31" s="3"/>
    </row>
    <row r="32" spans="1:19" s="6" customFormat="1" ht="57.75" customHeight="1">
      <c r="A32" s="2" t="s">
        <v>103</v>
      </c>
      <c r="B32" s="3" t="s">
        <v>85</v>
      </c>
      <c r="C32" s="3" t="s">
        <v>45</v>
      </c>
      <c r="D32" s="3">
        <v>0.5</v>
      </c>
      <c r="E32" s="7">
        <v>500000</v>
      </c>
      <c r="F32" s="3"/>
      <c r="G32" s="3"/>
      <c r="H32" s="3"/>
      <c r="I32" s="3"/>
      <c r="J32" s="3"/>
      <c r="K32" s="3"/>
      <c r="L32" s="3">
        <v>250000</v>
      </c>
      <c r="M32" s="3"/>
      <c r="N32" s="3"/>
      <c r="O32" s="3"/>
      <c r="P32" s="3"/>
      <c r="Q32" s="3"/>
      <c r="R32" s="3">
        <f t="shared" si="0"/>
        <v>250000</v>
      </c>
      <c r="S32" s="3"/>
    </row>
    <row r="33" spans="1:19" s="6" customFormat="1" ht="108.75" customHeight="1">
      <c r="A33" s="3">
        <v>4.2</v>
      </c>
      <c r="B33" s="2" t="s">
        <v>125</v>
      </c>
      <c r="C33" s="3" t="s">
        <v>46</v>
      </c>
      <c r="D33" s="3">
        <v>70</v>
      </c>
      <c r="E33" s="7" t="s">
        <v>86</v>
      </c>
      <c r="F33" s="3"/>
      <c r="G33" s="3"/>
      <c r="H33" s="3"/>
      <c r="I33" s="3"/>
      <c r="J33" s="3"/>
      <c r="K33" s="3">
        <v>105000</v>
      </c>
      <c r="L33" s="3"/>
      <c r="M33" s="3"/>
      <c r="N33" s="3"/>
      <c r="O33" s="3">
        <v>105000</v>
      </c>
      <c r="P33" s="3"/>
      <c r="Q33" s="3"/>
      <c r="R33" s="3">
        <f t="shared" si="0"/>
        <v>210000</v>
      </c>
      <c r="S33" s="3"/>
    </row>
    <row r="34" spans="1:19" s="13" customFormat="1">
      <c r="A34" s="12" t="s">
        <v>48</v>
      </c>
      <c r="B34" s="12" t="s">
        <v>13</v>
      </c>
      <c r="C34" s="12"/>
      <c r="D34" s="12"/>
      <c r="E34" s="12"/>
      <c r="F34" s="12">
        <f t="shared" ref="F34:Q34" si="2">SUM(F29:F33)</f>
        <v>18590</v>
      </c>
      <c r="G34" s="12">
        <f t="shared" si="2"/>
        <v>18590</v>
      </c>
      <c r="H34" s="12">
        <f t="shared" si="2"/>
        <v>18590</v>
      </c>
      <c r="I34" s="12">
        <f t="shared" si="2"/>
        <v>18590</v>
      </c>
      <c r="J34" s="12">
        <f t="shared" si="2"/>
        <v>18590</v>
      </c>
      <c r="K34" s="12">
        <f t="shared" si="2"/>
        <v>123590</v>
      </c>
      <c r="L34" s="12">
        <f t="shared" si="2"/>
        <v>268590</v>
      </c>
      <c r="M34" s="12">
        <f t="shared" si="2"/>
        <v>18590</v>
      </c>
      <c r="N34" s="12">
        <f t="shared" si="2"/>
        <v>618590</v>
      </c>
      <c r="O34" s="12">
        <f t="shared" si="2"/>
        <v>123590</v>
      </c>
      <c r="P34" s="12">
        <f t="shared" si="2"/>
        <v>18590</v>
      </c>
      <c r="Q34" s="12">
        <f t="shared" si="2"/>
        <v>18590</v>
      </c>
      <c r="R34" s="3">
        <f>SUM(F34:Q34)</f>
        <v>1283080</v>
      </c>
      <c r="S34" s="12"/>
    </row>
    <row r="35" spans="1:19" s="6" customFormat="1" ht="28.8">
      <c r="A35" s="5">
        <v>5</v>
      </c>
      <c r="B35" s="5" t="s">
        <v>51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3">
        <f t="shared" si="0"/>
        <v>0</v>
      </c>
      <c r="S35" s="5"/>
    </row>
    <row r="36" spans="1:19" s="6" customFormat="1">
      <c r="A36" s="3">
        <v>5.0999999999999996</v>
      </c>
      <c r="B36" s="3" t="s">
        <v>52</v>
      </c>
      <c r="C36" s="3" t="s">
        <v>14</v>
      </c>
      <c r="D36" s="3">
        <v>1000</v>
      </c>
      <c r="E36" s="3">
        <v>40</v>
      </c>
      <c r="F36" s="3">
        <v>40000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>
        <f t="shared" si="0"/>
        <v>40000</v>
      </c>
      <c r="S36" s="3"/>
    </row>
    <row r="37" spans="1:19" s="6" customFormat="1" ht="28.8">
      <c r="A37" s="3">
        <v>5.2</v>
      </c>
      <c r="B37" s="3" t="s">
        <v>53</v>
      </c>
      <c r="C37" s="3" t="s">
        <v>54</v>
      </c>
      <c r="D37" s="3">
        <v>1000</v>
      </c>
      <c r="E37" s="3">
        <v>40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>
        <v>40000</v>
      </c>
      <c r="R37" s="3">
        <f t="shared" si="0"/>
        <v>40000</v>
      </c>
      <c r="S37" s="3"/>
    </row>
    <row r="38" spans="1:19" s="6" customFormat="1" ht="28.8">
      <c r="A38" s="3">
        <v>5.3</v>
      </c>
      <c r="B38" s="3" t="s">
        <v>55</v>
      </c>
      <c r="C38" s="3" t="s">
        <v>15</v>
      </c>
      <c r="D38" s="3">
        <v>25</v>
      </c>
      <c r="E38" s="3">
        <v>2000</v>
      </c>
      <c r="F38" s="3"/>
      <c r="G38" s="3"/>
      <c r="H38" s="3"/>
      <c r="I38" s="3"/>
      <c r="J38" s="3"/>
      <c r="K38" s="3"/>
      <c r="L38" s="3">
        <v>50000</v>
      </c>
      <c r="M38" s="3"/>
      <c r="N38" s="3"/>
      <c r="O38" s="3"/>
      <c r="P38" s="3"/>
      <c r="Q38" s="3"/>
      <c r="R38" s="3">
        <f t="shared" si="0"/>
        <v>50000</v>
      </c>
      <c r="S38" s="3"/>
    </row>
    <row r="39" spans="1:19" s="6" customFormat="1" ht="28.8">
      <c r="A39" s="3">
        <v>5.4</v>
      </c>
      <c r="B39" s="3" t="s">
        <v>56</v>
      </c>
      <c r="C39" s="3" t="s">
        <v>57</v>
      </c>
      <c r="D39" s="3">
        <v>1</v>
      </c>
      <c r="E39" s="3">
        <v>50000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>
        <v>50000</v>
      </c>
      <c r="R39" s="3">
        <f t="shared" si="0"/>
        <v>50000</v>
      </c>
      <c r="S39" s="3"/>
    </row>
    <row r="40" spans="1:19" s="6" customFormat="1">
      <c r="A40" s="3">
        <v>5.5</v>
      </c>
      <c r="B40" s="3" t="s">
        <v>40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>
        <f t="shared" si="0"/>
        <v>0</v>
      </c>
      <c r="S40" s="3"/>
    </row>
    <row r="41" spans="1:19" s="6" customFormat="1" ht="75.75" customHeight="1">
      <c r="A41" s="3"/>
      <c r="B41" s="3" t="s">
        <v>87</v>
      </c>
      <c r="C41" s="3" t="s">
        <v>45</v>
      </c>
      <c r="D41" s="3">
        <v>1</v>
      </c>
      <c r="E41" s="3"/>
      <c r="F41" s="3">
        <v>25000</v>
      </c>
      <c r="G41" s="3">
        <v>25000</v>
      </c>
      <c r="H41" s="3">
        <v>25000</v>
      </c>
      <c r="I41" s="3">
        <v>25000</v>
      </c>
      <c r="J41" s="3">
        <v>25000</v>
      </c>
      <c r="K41" s="3">
        <v>25000</v>
      </c>
      <c r="L41" s="3">
        <v>25000</v>
      </c>
      <c r="M41" s="3">
        <v>25000</v>
      </c>
      <c r="N41" s="3">
        <v>25000</v>
      </c>
      <c r="O41" s="3">
        <v>25000</v>
      </c>
      <c r="P41" s="3">
        <v>25000</v>
      </c>
      <c r="Q41" s="3">
        <v>25000</v>
      </c>
      <c r="R41" s="3">
        <f t="shared" si="0"/>
        <v>300000</v>
      </c>
      <c r="S41" s="3"/>
    </row>
    <row r="42" spans="1:19" s="4" customFormat="1">
      <c r="A42" s="12" t="s">
        <v>50</v>
      </c>
      <c r="B42" s="12" t="s">
        <v>17</v>
      </c>
      <c r="C42" s="12"/>
      <c r="D42" s="12"/>
      <c r="E42" s="12"/>
      <c r="F42" s="12">
        <f t="shared" ref="F42:Q42" si="3">SUM(F35:F41)</f>
        <v>65000</v>
      </c>
      <c r="G42" s="12">
        <f t="shared" si="3"/>
        <v>25000</v>
      </c>
      <c r="H42" s="12">
        <f t="shared" si="3"/>
        <v>25000</v>
      </c>
      <c r="I42" s="12">
        <f t="shared" si="3"/>
        <v>25000</v>
      </c>
      <c r="J42" s="12">
        <f t="shared" si="3"/>
        <v>25000</v>
      </c>
      <c r="K42" s="12">
        <f t="shared" si="3"/>
        <v>25000</v>
      </c>
      <c r="L42" s="12">
        <f t="shared" si="3"/>
        <v>75000</v>
      </c>
      <c r="M42" s="12">
        <f t="shared" si="3"/>
        <v>25000</v>
      </c>
      <c r="N42" s="12">
        <f t="shared" si="3"/>
        <v>25000</v>
      </c>
      <c r="O42" s="12">
        <f t="shared" si="3"/>
        <v>25000</v>
      </c>
      <c r="P42" s="12">
        <f t="shared" si="3"/>
        <v>25000</v>
      </c>
      <c r="Q42" s="12">
        <f t="shared" si="3"/>
        <v>115000</v>
      </c>
      <c r="R42" s="3">
        <f>SUM(F42:Q42)</f>
        <v>480000</v>
      </c>
      <c r="S42" s="12"/>
    </row>
    <row r="43" spans="1:19" s="4" customFormat="1">
      <c r="A43" s="12"/>
      <c r="B43" s="12" t="s">
        <v>1</v>
      </c>
      <c r="C43" s="12"/>
      <c r="D43" s="12"/>
      <c r="E43" s="12"/>
      <c r="F43" s="12">
        <f t="shared" ref="F43:R43" si="4">(F6+F24+F28+F34+F42)</f>
        <v>564090</v>
      </c>
      <c r="G43" s="12">
        <f t="shared" si="4"/>
        <v>1183290</v>
      </c>
      <c r="H43" s="12">
        <f t="shared" si="4"/>
        <v>589090</v>
      </c>
      <c r="I43" s="12">
        <f t="shared" si="4"/>
        <v>224090</v>
      </c>
      <c r="J43" s="12">
        <f t="shared" si="4"/>
        <v>211590</v>
      </c>
      <c r="K43" s="12">
        <f t="shared" si="4"/>
        <v>6409590</v>
      </c>
      <c r="L43" s="12">
        <f t="shared" si="4"/>
        <v>599590</v>
      </c>
      <c r="M43" s="12">
        <f t="shared" si="4"/>
        <v>476590</v>
      </c>
      <c r="N43" s="12">
        <f t="shared" si="4"/>
        <v>1071590</v>
      </c>
      <c r="O43" s="12">
        <f t="shared" si="4"/>
        <v>5761590</v>
      </c>
      <c r="P43" s="12">
        <f t="shared" si="4"/>
        <v>226590</v>
      </c>
      <c r="Q43" s="12">
        <f t="shared" si="4"/>
        <v>726590</v>
      </c>
      <c r="R43" s="12">
        <f t="shared" si="4"/>
        <v>18044280</v>
      </c>
      <c r="S43" s="12"/>
    </row>
    <row r="44" spans="1:19" s="4" customFormat="1" ht="77.25" customHeight="1">
      <c r="A44" s="5">
        <v>6</v>
      </c>
      <c r="B44" s="8" t="s">
        <v>59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3">
        <f t="shared" si="0"/>
        <v>0</v>
      </c>
      <c r="S44" s="5"/>
    </row>
    <row r="45" spans="1:19" ht="22.5" customHeight="1">
      <c r="A45" s="3">
        <v>6.1</v>
      </c>
      <c r="B45" s="3" t="s">
        <v>60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>
        <f t="shared" si="0"/>
        <v>0</v>
      </c>
      <c r="S45" s="3"/>
    </row>
    <row r="46" spans="1:19" ht="28.8">
      <c r="A46" s="11" t="s">
        <v>104</v>
      </c>
      <c r="B46" s="3" t="s">
        <v>61</v>
      </c>
      <c r="C46" s="3" t="s">
        <v>62</v>
      </c>
      <c r="D46" s="3">
        <v>12</v>
      </c>
      <c r="E46" s="3">
        <v>18000</v>
      </c>
      <c r="F46" s="3">
        <v>18000</v>
      </c>
      <c r="G46" s="3">
        <v>18000</v>
      </c>
      <c r="H46" s="3">
        <v>18000</v>
      </c>
      <c r="I46" s="3">
        <v>18000</v>
      </c>
      <c r="J46" s="3">
        <v>18000</v>
      </c>
      <c r="K46" s="3">
        <v>18000</v>
      </c>
      <c r="L46" s="3">
        <v>18000</v>
      </c>
      <c r="M46" s="3">
        <v>18000</v>
      </c>
      <c r="N46" s="3">
        <v>18000</v>
      </c>
      <c r="O46" s="3">
        <v>18000</v>
      </c>
      <c r="P46" s="3">
        <v>18000</v>
      </c>
      <c r="Q46" s="3">
        <v>18000</v>
      </c>
      <c r="R46" s="3">
        <f t="shared" si="0"/>
        <v>216000</v>
      </c>
      <c r="S46" s="3"/>
    </row>
    <row r="47" spans="1:19" ht="30.75" customHeight="1">
      <c r="A47" s="11" t="s">
        <v>105</v>
      </c>
      <c r="B47" s="3" t="s">
        <v>126</v>
      </c>
      <c r="C47" s="3" t="s">
        <v>62</v>
      </c>
      <c r="D47" s="3">
        <v>12</v>
      </c>
      <c r="E47" s="3">
        <v>5000</v>
      </c>
      <c r="F47" s="3">
        <v>5000</v>
      </c>
      <c r="G47" s="3">
        <v>5000</v>
      </c>
      <c r="H47" s="3">
        <v>5000</v>
      </c>
      <c r="I47" s="3">
        <v>5000</v>
      </c>
      <c r="J47" s="3">
        <v>5000</v>
      </c>
      <c r="K47" s="3">
        <v>5000</v>
      </c>
      <c r="L47" s="3">
        <v>5000</v>
      </c>
      <c r="M47" s="3">
        <v>5000</v>
      </c>
      <c r="N47" s="3">
        <v>5000</v>
      </c>
      <c r="O47" s="3">
        <v>5000</v>
      </c>
      <c r="P47" s="3">
        <v>5000</v>
      </c>
      <c r="Q47" s="3">
        <v>5000</v>
      </c>
      <c r="R47" s="3">
        <f t="shared" si="0"/>
        <v>60000</v>
      </c>
      <c r="S47" s="3"/>
    </row>
    <row r="48" spans="1:19" ht="28.8">
      <c r="A48" s="11" t="s">
        <v>106</v>
      </c>
      <c r="B48" s="3" t="s">
        <v>63</v>
      </c>
      <c r="C48" s="3" t="s">
        <v>62</v>
      </c>
      <c r="D48" s="3">
        <v>12</v>
      </c>
      <c r="E48" s="3">
        <v>12000</v>
      </c>
      <c r="F48" s="3">
        <v>12000</v>
      </c>
      <c r="G48" s="3">
        <v>12000</v>
      </c>
      <c r="H48" s="3">
        <v>12000</v>
      </c>
      <c r="I48" s="3">
        <v>12000</v>
      </c>
      <c r="J48" s="3">
        <v>12000</v>
      </c>
      <c r="K48" s="3">
        <v>12000</v>
      </c>
      <c r="L48" s="3">
        <v>12000</v>
      </c>
      <c r="M48" s="3">
        <v>12000</v>
      </c>
      <c r="N48" s="3">
        <v>12000</v>
      </c>
      <c r="O48" s="3">
        <v>12000</v>
      </c>
      <c r="P48" s="3">
        <v>12000</v>
      </c>
      <c r="Q48" s="3">
        <v>12000</v>
      </c>
      <c r="R48" s="3">
        <f t="shared" si="0"/>
        <v>144000</v>
      </c>
      <c r="S48" s="3"/>
    </row>
    <row r="49" spans="1:19" ht="21" customHeight="1">
      <c r="A49" s="11" t="s">
        <v>107</v>
      </c>
      <c r="B49" s="3" t="s">
        <v>88</v>
      </c>
      <c r="C49" s="3" t="s">
        <v>62</v>
      </c>
      <c r="D49" s="3">
        <v>12</v>
      </c>
      <c r="E49" s="3">
        <v>5000</v>
      </c>
      <c r="F49" s="3">
        <v>5000</v>
      </c>
      <c r="G49" s="3">
        <v>5000</v>
      </c>
      <c r="H49" s="3">
        <v>5000</v>
      </c>
      <c r="I49" s="3">
        <v>5000</v>
      </c>
      <c r="J49" s="3">
        <v>5000</v>
      </c>
      <c r="K49" s="3">
        <v>5000</v>
      </c>
      <c r="L49" s="3">
        <v>5000</v>
      </c>
      <c r="M49" s="3">
        <v>5000</v>
      </c>
      <c r="N49" s="3">
        <v>5000</v>
      </c>
      <c r="O49" s="3">
        <v>5000</v>
      </c>
      <c r="P49" s="3">
        <v>5000</v>
      </c>
      <c r="Q49" s="3">
        <v>5000</v>
      </c>
      <c r="R49" s="3">
        <f t="shared" si="0"/>
        <v>60000</v>
      </c>
      <c r="S49" s="3"/>
    </row>
    <row r="50" spans="1:19" ht="21" customHeight="1">
      <c r="A50" s="11" t="s">
        <v>108</v>
      </c>
      <c r="B50" s="3" t="s">
        <v>89</v>
      </c>
      <c r="C50" s="3" t="s">
        <v>62</v>
      </c>
      <c r="D50" s="3">
        <v>12</v>
      </c>
      <c r="E50" s="3">
        <v>4000</v>
      </c>
      <c r="F50" s="3">
        <v>4000</v>
      </c>
      <c r="G50" s="3">
        <v>4000</v>
      </c>
      <c r="H50" s="3">
        <v>4000</v>
      </c>
      <c r="I50" s="3">
        <v>4000</v>
      </c>
      <c r="J50" s="3">
        <v>4000</v>
      </c>
      <c r="K50" s="3">
        <v>4000</v>
      </c>
      <c r="L50" s="3">
        <v>4000</v>
      </c>
      <c r="M50" s="3">
        <v>4000</v>
      </c>
      <c r="N50" s="3">
        <v>4000</v>
      </c>
      <c r="O50" s="3">
        <v>4000</v>
      </c>
      <c r="P50" s="3">
        <v>4000</v>
      </c>
      <c r="Q50" s="3">
        <v>4000</v>
      </c>
      <c r="R50" s="3">
        <f t="shared" si="0"/>
        <v>48000</v>
      </c>
      <c r="S50" s="3"/>
    </row>
    <row r="51" spans="1:19" ht="28.8">
      <c r="A51" s="9">
        <v>6.2</v>
      </c>
      <c r="B51" s="3" t="s">
        <v>64</v>
      </c>
      <c r="C51" s="3" t="s">
        <v>62</v>
      </c>
      <c r="D51" s="3">
        <v>12</v>
      </c>
      <c r="E51" s="3">
        <v>15200</v>
      </c>
      <c r="F51" s="3">
        <v>15200</v>
      </c>
      <c r="G51" s="3">
        <v>15200</v>
      </c>
      <c r="H51" s="3">
        <v>15200</v>
      </c>
      <c r="I51" s="3">
        <v>15200</v>
      </c>
      <c r="J51" s="3">
        <v>15200</v>
      </c>
      <c r="K51" s="3">
        <v>15200</v>
      </c>
      <c r="L51" s="3">
        <v>15200</v>
      </c>
      <c r="M51" s="3">
        <v>15200</v>
      </c>
      <c r="N51" s="3">
        <v>15200</v>
      </c>
      <c r="O51" s="3">
        <v>15200</v>
      </c>
      <c r="P51" s="3">
        <v>15200</v>
      </c>
      <c r="Q51" s="3">
        <v>15200</v>
      </c>
      <c r="R51" s="3">
        <f t="shared" si="0"/>
        <v>182400</v>
      </c>
      <c r="S51" s="3"/>
    </row>
    <row r="52" spans="1:19" ht="30" customHeight="1">
      <c r="A52" s="9">
        <v>6.3</v>
      </c>
      <c r="B52" s="2" t="s">
        <v>127</v>
      </c>
      <c r="C52" s="2" t="s">
        <v>45</v>
      </c>
      <c r="D52" s="3">
        <v>12</v>
      </c>
      <c r="E52" s="3">
        <v>11000</v>
      </c>
      <c r="F52" s="3">
        <v>11000</v>
      </c>
      <c r="G52" s="3">
        <v>11000</v>
      </c>
      <c r="H52" s="3">
        <v>11000</v>
      </c>
      <c r="I52" s="3">
        <v>11000</v>
      </c>
      <c r="J52" s="3">
        <v>11000</v>
      </c>
      <c r="K52" s="3">
        <v>11000</v>
      </c>
      <c r="L52" s="3">
        <v>11000</v>
      </c>
      <c r="M52" s="3">
        <v>11000</v>
      </c>
      <c r="N52" s="3">
        <v>11000</v>
      </c>
      <c r="O52" s="3">
        <v>11000</v>
      </c>
      <c r="P52" s="3">
        <v>11000</v>
      </c>
      <c r="Q52" s="3">
        <v>11000</v>
      </c>
      <c r="R52" s="3">
        <v>132000</v>
      </c>
      <c r="S52" s="3"/>
    </row>
    <row r="53" spans="1:19" ht="23.25" customHeight="1">
      <c r="A53" s="9">
        <v>6.4</v>
      </c>
      <c r="B53" s="3" t="s">
        <v>90</v>
      </c>
      <c r="C53" s="3" t="s">
        <v>62</v>
      </c>
      <c r="D53" s="3">
        <v>12</v>
      </c>
      <c r="E53" s="3">
        <v>5000</v>
      </c>
      <c r="F53" s="3">
        <v>5000</v>
      </c>
      <c r="G53" s="3">
        <v>5000</v>
      </c>
      <c r="H53" s="3">
        <v>5000</v>
      </c>
      <c r="I53" s="3">
        <v>5000</v>
      </c>
      <c r="J53" s="3">
        <v>5000</v>
      </c>
      <c r="K53" s="3">
        <v>5000</v>
      </c>
      <c r="L53" s="3">
        <v>5000</v>
      </c>
      <c r="M53" s="3">
        <v>5000</v>
      </c>
      <c r="N53" s="3">
        <v>5000</v>
      </c>
      <c r="O53" s="3">
        <v>5000</v>
      </c>
      <c r="P53" s="3">
        <v>5000</v>
      </c>
      <c r="Q53" s="3">
        <v>5000</v>
      </c>
      <c r="R53" s="3">
        <f t="shared" si="0"/>
        <v>60000</v>
      </c>
      <c r="S53" s="3"/>
    </row>
    <row r="54" spans="1:19" ht="28.8">
      <c r="A54" s="11">
        <v>6.5</v>
      </c>
      <c r="B54" s="3" t="s">
        <v>65</v>
      </c>
      <c r="C54" s="3" t="s">
        <v>62</v>
      </c>
      <c r="D54" s="3">
        <v>12</v>
      </c>
      <c r="E54" s="3">
        <v>744</v>
      </c>
      <c r="F54" s="3">
        <v>744</v>
      </c>
      <c r="G54" s="3">
        <v>744</v>
      </c>
      <c r="H54" s="3">
        <v>744</v>
      </c>
      <c r="I54" s="3">
        <v>744</v>
      </c>
      <c r="J54" s="3">
        <v>744</v>
      </c>
      <c r="K54" s="3">
        <v>744</v>
      </c>
      <c r="L54" s="3">
        <v>744</v>
      </c>
      <c r="M54" s="3">
        <v>744</v>
      </c>
      <c r="N54" s="3">
        <v>744</v>
      </c>
      <c r="O54" s="3">
        <v>744</v>
      </c>
      <c r="P54" s="3">
        <v>744</v>
      </c>
      <c r="Q54" s="3">
        <v>744</v>
      </c>
      <c r="R54" s="3">
        <f t="shared" si="0"/>
        <v>8928</v>
      </c>
      <c r="S54" s="3"/>
    </row>
    <row r="55" spans="1:19" s="4" customFormat="1" ht="23.25" customHeight="1">
      <c r="A55" s="12" t="s">
        <v>58</v>
      </c>
      <c r="B55" s="12" t="s">
        <v>17</v>
      </c>
      <c r="C55" s="12"/>
      <c r="D55" s="12"/>
      <c r="E55" s="12"/>
      <c r="F55" s="12">
        <f t="shared" ref="F55:R55" si="5">SUM(F46:F54)</f>
        <v>75944</v>
      </c>
      <c r="G55" s="12">
        <f t="shared" si="5"/>
        <v>75944</v>
      </c>
      <c r="H55" s="12">
        <f t="shared" si="5"/>
        <v>75944</v>
      </c>
      <c r="I55" s="12">
        <f t="shared" si="5"/>
        <v>75944</v>
      </c>
      <c r="J55" s="12">
        <f t="shared" si="5"/>
        <v>75944</v>
      </c>
      <c r="K55" s="12">
        <f t="shared" si="5"/>
        <v>75944</v>
      </c>
      <c r="L55" s="12">
        <f t="shared" si="5"/>
        <v>75944</v>
      </c>
      <c r="M55" s="12">
        <f t="shared" si="5"/>
        <v>75944</v>
      </c>
      <c r="N55" s="12">
        <f t="shared" si="5"/>
        <v>75944</v>
      </c>
      <c r="O55" s="12">
        <f t="shared" si="5"/>
        <v>75944</v>
      </c>
      <c r="P55" s="12">
        <f t="shared" si="5"/>
        <v>75944</v>
      </c>
      <c r="Q55" s="12">
        <f t="shared" si="5"/>
        <v>75944</v>
      </c>
      <c r="R55" s="12">
        <f t="shared" si="5"/>
        <v>911328</v>
      </c>
      <c r="S55" s="12"/>
    </row>
    <row r="56" spans="1:19" s="4" customFormat="1" ht="28.8">
      <c r="A56" s="12" t="s">
        <v>66</v>
      </c>
      <c r="B56" s="12" t="s">
        <v>109</v>
      </c>
      <c r="C56" s="12"/>
      <c r="D56" s="12"/>
      <c r="E56" s="12"/>
      <c r="F56" s="12">
        <f t="shared" ref="F56:R56" si="6">F43+F55</f>
        <v>640034</v>
      </c>
      <c r="G56" s="12">
        <f t="shared" si="6"/>
        <v>1259234</v>
      </c>
      <c r="H56" s="12">
        <f t="shared" si="6"/>
        <v>665034</v>
      </c>
      <c r="I56" s="12">
        <f t="shared" si="6"/>
        <v>300034</v>
      </c>
      <c r="J56" s="12">
        <f t="shared" si="6"/>
        <v>287534</v>
      </c>
      <c r="K56" s="12">
        <f t="shared" si="6"/>
        <v>6485534</v>
      </c>
      <c r="L56" s="12">
        <f t="shared" si="6"/>
        <v>675534</v>
      </c>
      <c r="M56" s="12">
        <f t="shared" si="6"/>
        <v>552534</v>
      </c>
      <c r="N56" s="12">
        <f t="shared" si="6"/>
        <v>1147534</v>
      </c>
      <c r="O56" s="12">
        <f t="shared" si="6"/>
        <v>5837534</v>
      </c>
      <c r="P56" s="12">
        <f t="shared" si="6"/>
        <v>302534</v>
      </c>
      <c r="Q56" s="12">
        <f t="shared" si="6"/>
        <v>802534</v>
      </c>
      <c r="R56" s="12">
        <f t="shared" si="6"/>
        <v>18955608</v>
      </c>
      <c r="S56" s="12"/>
    </row>
  </sheetData>
  <autoFilter ref="A1:E56">
    <filterColumn colId="0" showButton="0"/>
    <filterColumn colId="1" showButton="0"/>
    <filterColumn colId="2" showButton="0"/>
    <filterColumn colId="3" showButton="0"/>
    <filterColumn colId="4" showButton="0"/>
  </autoFilter>
  <mergeCells count="6">
    <mergeCell ref="C2:C3"/>
    <mergeCell ref="E2:E3"/>
    <mergeCell ref="S2:S3"/>
    <mergeCell ref="A1:S1"/>
    <mergeCell ref="F2:Q2"/>
    <mergeCell ref="R2:R3"/>
  </mergeCells>
  <pageMargins left="0.22" right="0.22" top="0.4" bottom="0.33" header="0.31" footer="0.3"/>
  <pageSetup paperSize="9" scale="80" fitToHeight="0" orientation="landscape" r:id="rId1"/>
  <headerFooter>
    <oddFooter>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 (2)</vt:lpstr>
      <vt:lpstr>Sheet1</vt:lpstr>
      <vt:lpstr>Sheet1!Print_Titles</vt:lpstr>
      <vt:lpstr>'Sheet1 (2)'!Print_Titles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</dc:creator>
  <cp:lastModifiedBy>A Asus</cp:lastModifiedBy>
  <cp:lastPrinted>2014-04-10T11:04:11Z</cp:lastPrinted>
  <dcterms:created xsi:type="dcterms:W3CDTF">2013-07-05T23:51:58Z</dcterms:created>
  <dcterms:modified xsi:type="dcterms:W3CDTF">2015-10-12T04:29:16Z</dcterms:modified>
</cp:coreProperties>
</file>